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розрах. тариф на тепл. енерг" sheetId="1" r:id="rId1"/>
    <sheet name="розрах.на посл.з центр.опал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<sst xmlns="http://schemas.openxmlformats.org/spreadsheetml/2006/main" count="158" uniqueCount="118">
  <si>
    <t>ВСТАНОВЛЕНО</t>
  </si>
  <si>
    <t>рішенням виконавчого комітету</t>
  </si>
  <si>
    <t>Боярської міської ради від</t>
  </si>
  <si>
    <t>"___"___________201_р.№_____</t>
  </si>
  <si>
    <t xml:space="preserve">                                                                                                                            Р О З Р А Х У Н О К</t>
  </si>
  <si>
    <t xml:space="preserve">                                                                                                                  тарифів на теплову енергію</t>
  </si>
  <si>
    <t xml:space="preserve">                                                     по КП "Боярське головне виробниче управління житлово-комунального господарства</t>
  </si>
  <si>
    <t>(без ПДВ)</t>
  </si>
  <si>
    <t>№ з/п</t>
  </si>
  <si>
    <t>Найменування показника</t>
  </si>
  <si>
    <t>Одиниці</t>
  </si>
  <si>
    <t>Сумарні та</t>
  </si>
  <si>
    <t>На потреби споживачів</t>
  </si>
  <si>
    <t>виміру</t>
  </si>
  <si>
    <t>середньозважені</t>
  </si>
  <si>
    <t>населення</t>
  </si>
  <si>
    <t>бюджетних</t>
  </si>
  <si>
    <t>інших</t>
  </si>
  <si>
    <t>показники</t>
  </si>
  <si>
    <t>установ</t>
  </si>
  <si>
    <t>споживачів</t>
  </si>
  <si>
    <t>Тариф на виробництво теплової енергії, в т.р.:</t>
  </si>
  <si>
    <t>грн/Гкал</t>
  </si>
  <si>
    <t>1.1</t>
  </si>
  <si>
    <t>повна планова собівартість виробництва теплової енергії</t>
  </si>
  <si>
    <t>1.2</t>
  </si>
  <si>
    <t>витрати на покриття втрат</t>
  </si>
  <si>
    <t>тис.грн</t>
  </si>
  <si>
    <t>1.3</t>
  </si>
  <si>
    <t>плановий прибуток</t>
  </si>
  <si>
    <t>Тариф на транспортування теплової енергії, в т.р.:</t>
  </si>
  <si>
    <t>2.1</t>
  </si>
  <si>
    <t>повна планова собівартість транспортування теплової енергії</t>
  </si>
  <si>
    <t>2.2</t>
  </si>
  <si>
    <t>2.3</t>
  </si>
  <si>
    <t>Тариф на постачання теплової енергії, в т.р.:</t>
  </si>
  <si>
    <t>3.1</t>
  </si>
  <si>
    <t>повна планова собівартість постачання теплової енергії</t>
  </si>
  <si>
    <t>3.2</t>
  </si>
  <si>
    <t>3.3</t>
  </si>
  <si>
    <t>Тариф на теплову енергію,в т.р.:</t>
  </si>
  <si>
    <t>4.1</t>
  </si>
  <si>
    <t>повна планова собівартість теплової енергії</t>
  </si>
  <si>
    <t>4.2</t>
  </si>
  <si>
    <t>4.3</t>
  </si>
  <si>
    <t>Річні плановані доходи від виробництва,транспортування,</t>
  </si>
  <si>
    <t>постачання теплової енергії всього, в т.р.:</t>
  </si>
  <si>
    <t>5.1</t>
  </si>
  <si>
    <t>повна планована собівартість виробництва, транспортування,</t>
  </si>
  <si>
    <t xml:space="preserve">постачання теплової енергії </t>
  </si>
  <si>
    <t>5.2</t>
  </si>
  <si>
    <t>5.3</t>
  </si>
  <si>
    <t>плановий прибуток від виробництва,транспортування,</t>
  </si>
  <si>
    <t>постачання теплової енергії</t>
  </si>
  <si>
    <t>Плановий корисний відпуск теплової енергії власним споживачам</t>
  </si>
  <si>
    <t>Гкал</t>
  </si>
  <si>
    <t>Рівні рентабельності тарифів:</t>
  </si>
  <si>
    <t>7.1</t>
  </si>
  <si>
    <t>на виробництво теплової енергії</t>
  </si>
  <si>
    <t>%</t>
  </si>
  <si>
    <t>7.2</t>
  </si>
  <si>
    <t>на транспортування  теплової енергії</t>
  </si>
  <si>
    <t>7.3</t>
  </si>
  <si>
    <t>на постачання теплової енергії</t>
  </si>
  <si>
    <t>7.4</t>
  </si>
  <si>
    <t>на теплову енергію</t>
  </si>
  <si>
    <t>Начальник  КП "БГВУЖКГ"</t>
  </si>
  <si>
    <t xml:space="preserve"> В.А.Камінський</t>
  </si>
  <si>
    <t>Начальник ПЕВ</t>
  </si>
  <si>
    <t>Г.І.Козакевич</t>
  </si>
  <si>
    <t>Розрахунок</t>
  </si>
  <si>
    <t>тарифів на послугу з централізованого опалення, що надається населенню</t>
  </si>
  <si>
    <t>комунальним підприємством  "Боярське головне виробниче управління</t>
  </si>
  <si>
    <t>Послуга з централізованого опалення</t>
  </si>
  <si>
    <t>для абонентів</t>
  </si>
  <si>
    <t>№з/п</t>
  </si>
  <si>
    <t>Назва показника</t>
  </si>
  <si>
    <t>житлових будинків</t>
  </si>
  <si>
    <t>з будинковими та</t>
  </si>
  <si>
    <t>без будинкових та</t>
  </si>
  <si>
    <t>квартирними приладами</t>
  </si>
  <si>
    <t>квартирних приладів</t>
  </si>
  <si>
    <t>обліку теплової енергії</t>
  </si>
  <si>
    <t>Собівартість власної теплової енергії, врахована</t>
  </si>
  <si>
    <t>у встановлених тарифах на теплову енергію для</t>
  </si>
  <si>
    <t>потреб населення</t>
  </si>
  <si>
    <t>витрати на оплату  праці</t>
  </si>
  <si>
    <t>внески на соціальні заходи</t>
  </si>
  <si>
    <t>інші витрати абонентської служби</t>
  </si>
  <si>
    <t>Витрати з проведення періодичної  повірки,</t>
  </si>
  <si>
    <t>обслуговування  і ремонту квартирних засобів</t>
  </si>
  <si>
    <t>х</t>
  </si>
  <si>
    <t>монтажу після повірки</t>
  </si>
  <si>
    <t>Решта витрат, крім послуг банку</t>
  </si>
  <si>
    <t>Собівартість послуг, без урахування послуг банку</t>
  </si>
  <si>
    <t>Послуги банку</t>
  </si>
  <si>
    <t>Повна планова собівартість послуг з урахуванням</t>
  </si>
  <si>
    <t>8.1</t>
  </si>
  <si>
    <t>чистий прибуток</t>
  </si>
  <si>
    <t>8.2</t>
  </si>
  <si>
    <t>податок на прибуток</t>
  </si>
  <si>
    <t>Плановані тарифи на послугу</t>
  </si>
  <si>
    <t>Податок на додану вартість</t>
  </si>
  <si>
    <t>Плановані тарифи на послугу з ПДВ</t>
  </si>
  <si>
    <t>Планований тариф на послугу з централізованого</t>
  </si>
  <si>
    <t>опалювального періоду з ПДВ</t>
  </si>
  <si>
    <t>ПРОЕКТ</t>
  </si>
  <si>
    <t>Витрати на утримання абонентської служби,</t>
  </si>
  <si>
    <t>всього: у т. ч.</t>
  </si>
  <si>
    <t>обліку, в т. ч. їх демонтажу, транспортування та</t>
  </si>
  <si>
    <t>послуги банку</t>
  </si>
  <si>
    <t>Розрахунковий прибуток, всього, в т. ч.:</t>
  </si>
  <si>
    <r>
      <t>опалення, грн/м</t>
    </r>
    <r>
      <rPr>
        <sz val="11"/>
        <color indexed="8"/>
        <rFont val="Arial"/>
        <family val="2"/>
      </rPr>
      <t>²</t>
    </r>
    <r>
      <rPr>
        <sz val="11"/>
        <color indexed="8"/>
        <rFont val="Calibri"/>
        <family val="2"/>
      </rPr>
      <t xml:space="preserve"> за місяць, протягом </t>
    </r>
  </si>
  <si>
    <t>Планована тривалість опалювального періоду, діб</t>
  </si>
  <si>
    <t>Опалювальна площа, м²</t>
  </si>
  <si>
    <t>Начльник ПЕВ                                                                              Г. І. Козакевич</t>
  </si>
  <si>
    <t>Начальник КП "БГВУЖКГ"                                                       В. А. Камінський</t>
  </si>
  <si>
    <t>житлово-комунального господарства" Боярської міської ради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</si>
</sst>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00"/>
    <numFmt numFmtId="165" formatCode="0.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4" xfId="0" applyFill="1" applyBorder="1" applyAlignment="1">
      <alignment/>
    </xf>
    <xf numFmtId="49" fontId="0" fillId="0" borderId="12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49"/>
  <sheetViews>
    <sheetView zoomScalePageLayoutView="0" workbookViewId="0" topLeftCell="A14">
      <selection activeCell="B46" sqref="B46"/>
    </sheetView>
  </sheetViews>
  <sheetFormatPr defaultColWidth="9.140625" defaultRowHeight="15"/>
  <cols>
    <col min="3" max="3" width="7.57421875" style="0" customWidth="1"/>
    <col min="4" max="4" width="62.00390625" style="0" customWidth="1"/>
    <col min="5" max="5" width="10.140625" style="0" customWidth="1"/>
    <col min="6" max="6" width="18.00390625" style="0" customWidth="1"/>
    <col min="7" max="7" width="12.140625" style="0" customWidth="1"/>
    <col min="8" max="8" width="11.7109375" style="0" customWidth="1"/>
    <col min="9" max="9" width="12.140625" style="0" customWidth="1"/>
  </cols>
  <sheetData>
    <row r="3" ht="15">
      <c r="H3" t="s">
        <v>0</v>
      </c>
    </row>
    <row r="4" ht="15">
      <c r="G4" t="s">
        <v>1</v>
      </c>
    </row>
    <row r="5" ht="15">
      <c r="G5" t="s">
        <v>2</v>
      </c>
    </row>
    <row r="6" ht="15">
      <c r="G6" t="s">
        <v>3</v>
      </c>
    </row>
    <row r="9" spans="4:7" ht="15">
      <c r="D9" s="1" t="s">
        <v>4</v>
      </c>
      <c r="E9" s="1"/>
      <c r="F9" s="1"/>
      <c r="G9" s="1"/>
    </row>
    <row r="10" spans="4:7" ht="15">
      <c r="D10" s="1" t="s">
        <v>5</v>
      </c>
      <c r="E10" s="1"/>
      <c r="F10" s="1"/>
      <c r="G10" s="1"/>
    </row>
    <row r="11" spans="4:7" ht="15">
      <c r="D11" s="1" t="s">
        <v>6</v>
      </c>
      <c r="E11" s="1"/>
      <c r="F11" s="1"/>
      <c r="G11" s="1"/>
    </row>
    <row r="12" spans="4:8" ht="15">
      <c r="D12" s="1"/>
      <c r="E12" s="1"/>
      <c r="F12" s="1"/>
      <c r="G12" s="1"/>
      <c r="H12" t="s">
        <v>7</v>
      </c>
    </row>
    <row r="13" spans="3:9" ht="15">
      <c r="C13" s="2" t="s">
        <v>8</v>
      </c>
      <c r="D13" s="2" t="s">
        <v>9</v>
      </c>
      <c r="E13" s="2" t="s">
        <v>10</v>
      </c>
      <c r="F13" s="2" t="s">
        <v>11</v>
      </c>
      <c r="G13" s="46" t="s">
        <v>12</v>
      </c>
      <c r="H13" s="47"/>
      <c r="I13" s="48"/>
    </row>
    <row r="14" spans="3:9" ht="15">
      <c r="C14" s="3"/>
      <c r="D14" s="3"/>
      <c r="E14" s="4" t="s">
        <v>13</v>
      </c>
      <c r="F14" s="4" t="s">
        <v>14</v>
      </c>
      <c r="G14" s="2" t="s">
        <v>15</v>
      </c>
      <c r="H14" s="2" t="s">
        <v>16</v>
      </c>
      <c r="I14" s="2" t="s">
        <v>17</v>
      </c>
    </row>
    <row r="15" spans="3:9" ht="15">
      <c r="C15" s="5"/>
      <c r="D15" s="5"/>
      <c r="E15" s="5"/>
      <c r="F15" s="6" t="s">
        <v>18</v>
      </c>
      <c r="G15" s="6"/>
      <c r="H15" s="6" t="s">
        <v>19</v>
      </c>
      <c r="I15" s="6" t="s">
        <v>20</v>
      </c>
    </row>
    <row r="16" spans="3:9" ht="15">
      <c r="C16" s="7">
        <v>1</v>
      </c>
      <c r="D16" s="7">
        <v>2</v>
      </c>
      <c r="E16" s="7">
        <v>3</v>
      </c>
      <c r="F16" s="7">
        <v>4</v>
      </c>
      <c r="G16" s="7">
        <v>5</v>
      </c>
      <c r="H16" s="7">
        <v>6</v>
      </c>
      <c r="I16" s="7">
        <v>7</v>
      </c>
    </row>
    <row r="17" spans="3:9" ht="15">
      <c r="C17" s="8">
        <v>1</v>
      </c>
      <c r="D17" s="9" t="s">
        <v>21</v>
      </c>
      <c r="E17" s="8" t="s">
        <v>22</v>
      </c>
      <c r="F17" s="10">
        <v>1275.26</v>
      </c>
      <c r="G17" s="10">
        <v>1231.58</v>
      </c>
      <c r="H17" s="10">
        <v>1643.63</v>
      </c>
      <c r="I17" s="10">
        <v>1632.09</v>
      </c>
    </row>
    <row r="18" spans="3:9" ht="15">
      <c r="C18" s="11" t="s">
        <v>23</v>
      </c>
      <c r="D18" s="12" t="s">
        <v>24</v>
      </c>
      <c r="E18" s="7" t="s">
        <v>22</v>
      </c>
      <c r="F18" s="13">
        <v>1275.26</v>
      </c>
      <c r="G18" s="13">
        <v>1231.58</v>
      </c>
      <c r="H18" s="13">
        <v>1643.63</v>
      </c>
      <c r="I18" s="13">
        <v>1632.09</v>
      </c>
    </row>
    <row r="19" spans="3:9" ht="15">
      <c r="C19" s="11" t="s">
        <v>25</v>
      </c>
      <c r="D19" s="12" t="s">
        <v>26</v>
      </c>
      <c r="E19" s="7" t="s">
        <v>27</v>
      </c>
      <c r="F19" s="7">
        <v>0</v>
      </c>
      <c r="G19" s="7">
        <v>0</v>
      </c>
      <c r="H19" s="7">
        <v>0</v>
      </c>
      <c r="I19" s="7">
        <v>0</v>
      </c>
    </row>
    <row r="20" spans="3:9" ht="15">
      <c r="C20" s="11" t="s">
        <v>28</v>
      </c>
      <c r="D20" s="12" t="s">
        <v>29</v>
      </c>
      <c r="E20" s="7" t="s">
        <v>22</v>
      </c>
      <c r="F20" s="13">
        <v>0</v>
      </c>
      <c r="G20" s="7">
        <v>0</v>
      </c>
      <c r="H20" s="7">
        <v>0</v>
      </c>
      <c r="I20" s="7">
        <v>0</v>
      </c>
    </row>
    <row r="21" spans="3:9" ht="15">
      <c r="C21" s="8">
        <v>2</v>
      </c>
      <c r="D21" s="9" t="s">
        <v>30</v>
      </c>
      <c r="E21" s="8" t="s">
        <v>22</v>
      </c>
      <c r="F21" s="10">
        <v>189</v>
      </c>
      <c r="G21" s="10">
        <f>F21</f>
        <v>189</v>
      </c>
      <c r="H21" s="10">
        <f>F21</f>
        <v>189</v>
      </c>
      <c r="I21" s="10">
        <f>F21</f>
        <v>189</v>
      </c>
    </row>
    <row r="22" spans="3:9" ht="15">
      <c r="C22" s="11" t="s">
        <v>31</v>
      </c>
      <c r="D22" s="12" t="s">
        <v>32</v>
      </c>
      <c r="E22" s="7" t="s">
        <v>22</v>
      </c>
      <c r="F22" s="13">
        <v>135.85</v>
      </c>
      <c r="G22" s="13">
        <f>F22</f>
        <v>135.85</v>
      </c>
      <c r="H22" s="13">
        <f>F22</f>
        <v>135.85</v>
      </c>
      <c r="I22" s="13">
        <f>F22</f>
        <v>135.85</v>
      </c>
    </row>
    <row r="23" spans="3:9" ht="15">
      <c r="C23" s="11" t="s">
        <v>33</v>
      </c>
      <c r="D23" s="12" t="s">
        <v>26</v>
      </c>
      <c r="E23" s="7" t="s">
        <v>27</v>
      </c>
      <c r="F23" s="7">
        <v>0</v>
      </c>
      <c r="G23" s="7">
        <v>0</v>
      </c>
      <c r="H23" s="7">
        <v>0</v>
      </c>
      <c r="I23" s="7">
        <v>0</v>
      </c>
    </row>
    <row r="24" spans="3:9" ht="15">
      <c r="C24" s="11" t="s">
        <v>34</v>
      </c>
      <c r="D24" s="12" t="s">
        <v>29</v>
      </c>
      <c r="E24" s="7" t="s">
        <v>22</v>
      </c>
      <c r="F24" s="13">
        <v>53.15</v>
      </c>
      <c r="G24" s="13">
        <v>53.15</v>
      </c>
      <c r="H24" s="13">
        <v>53.15</v>
      </c>
      <c r="I24" s="13">
        <v>53.15</v>
      </c>
    </row>
    <row r="25" spans="3:9" ht="15">
      <c r="C25" s="8">
        <v>3</v>
      </c>
      <c r="D25" s="9" t="s">
        <v>35</v>
      </c>
      <c r="E25" s="8" t="s">
        <v>22</v>
      </c>
      <c r="F25" s="10">
        <v>38.26</v>
      </c>
      <c r="G25" s="10">
        <f>F25</f>
        <v>38.26</v>
      </c>
      <c r="H25" s="10">
        <f>F25</f>
        <v>38.26</v>
      </c>
      <c r="I25" s="10">
        <f>F25</f>
        <v>38.26</v>
      </c>
    </row>
    <row r="26" spans="3:9" ht="15">
      <c r="C26" s="11" t="s">
        <v>36</v>
      </c>
      <c r="D26" s="12" t="s">
        <v>37</v>
      </c>
      <c r="E26" s="7" t="s">
        <v>22</v>
      </c>
      <c r="F26" s="13">
        <v>38.26</v>
      </c>
      <c r="G26" s="13">
        <f>F26</f>
        <v>38.26</v>
      </c>
      <c r="H26" s="13">
        <f>F26</f>
        <v>38.26</v>
      </c>
      <c r="I26" s="13">
        <f>F26</f>
        <v>38.26</v>
      </c>
    </row>
    <row r="27" spans="3:9" ht="15">
      <c r="C27" s="11" t="s">
        <v>38</v>
      </c>
      <c r="D27" s="12" t="s">
        <v>26</v>
      </c>
      <c r="E27" s="7" t="s">
        <v>27</v>
      </c>
      <c r="F27" s="7">
        <v>0</v>
      </c>
      <c r="G27" s="7">
        <v>0</v>
      </c>
      <c r="H27" s="7">
        <v>0</v>
      </c>
      <c r="I27" s="7">
        <v>0</v>
      </c>
    </row>
    <row r="28" spans="3:9" ht="15">
      <c r="C28" s="11" t="s">
        <v>39</v>
      </c>
      <c r="D28" s="12" t="s">
        <v>29</v>
      </c>
      <c r="E28" s="7" t="s">
        <v>22</v>
      </c>
      <c r="F28" s="13">
        <v>0</v>
      </c>
      <c r="G28" s="13">
        <v>0</v>
      </c>
      <c r="H28" s="13">
        <v>0</v>
      </c>
      <c r="I28" s="13">
        <v>0</v>
      </c>
    </row>
    <row r="29" spans="3:9" ht="15">
      <c r="C29" s="8">
        <v>4</v>
      </c>
      <c r="D29" s="9" t="s">
        <v>40</v>
      </c>
      <c r="E29" s="8" t="s">
        <v>22</v>
      </c>
      <c r="F29" s="10">
        <f>F17+F21+F25</f>
        <v>1502.52</v>
      </c>
      <c r="G29" s="10">
        <f aca="true" t="shared" si="0" ref="G29:I30">G17+G21+G25</f>
        <v>1458.84</v>
      </c>
      <c r="H29" s="10">
        <f t="shared" si="0"/>
        <v>1870.89</v>
      </c>
      <c r="I29" s="10">
        <f t="shared" si="0"/>
        <v>1859.35</v>
      </c>
    </row>
    <row r="30" spans="3:9" ht="15">
      <c r="C30" s="11" t="s">
        <v>41</v>
      </c>
      <c r="D30" s="12" t="s">
        <v>42</v>
      </c>
      <c r="E30" s="7" t="s">
        <v>22</v>
      </c>
      <c r="F30" s="13">
        <v>1449.38</v>
      </c>
      <c r="G30" s="13">
        <f t="shared" si="0"/>
        <v>1405.6899999999998</v>
      </c>
      <c r="H30" s="13">
        <f t="shared" si="0"/>
        <v>1817.74</v>
      </c>
      <c r="I30" s="13">
        <f t="shared" si="0"/>
        <v>1806.1999999999998</v>
      </c>
    </row>
    <row r="31" spans="3:9" ht="15">
      <c r="C31" s="11" t="s">
        <v>43</v>
      </c>
      <c r="D31" s="12" t="s">
        <v>26</v>
      </c>
      <c r="E31" s="7" t="s">
        <v>27</v>
      </c>
      <c r="F31" s="7">
        <v>0</v>
      </c>
      <c r="G31" s="7">
        <v>0</v>
      </c>
      <c r="H31" s="7">
        <v>0</v>
      </c>
      <c r="I31" s="7">
        <v>0</v>
      </c>
    </row>
    <row r="32" spans="3:9" ht="15">
      <c r="C32" s="11" t="s">
        <v>44</v>
      </c>
      <c r="D32" s="12" t="s">
        <v>29</v>
      </c>
      <c r="E32" s="7" t="s">
        <v>22</v>
      </c>
      <c r="F32" s="13">
        <v>53.15</v>
      </c>
      <c r="G32" s="13">
        <f>G29-G30</f>
        <v>53.15000000000009</v>
      </c>
      <c r="H32" s="13">
        <f>H29-H30</f>
        <v>53.15000000000009</v>
      </c>
      <c r="I32" s="13">
        <f>I29-I30</f>
        <v>53.15000000000009</v>
      </c>
    </row>
    <row r="33" spans="3:9" ht="15">
      <c r="C33" s="2">
        <v>5</v>
      </c>
      <c r="D33" s="14" t="s">
        <v>45</v>
      </c>
      <c r="E33" s="2" t="s">
        <v>27</v>
      </c>
      <c r="F33" s="2">
        <v>36461753.21</v>
      </c>
      <c r="G33" s="2">
        <v>31589684.32</v>
      </c>
      <c r="H33" s="2">
        <v>2203906.867</v>
      </c>
      <c r="I33" s="2">
        <v>2668162.02</v>
      </c>
    </row>
    <row r="34" spans="3:9" ht="15">
      <c r="C34" s="6"/>
      <c r="D34" s="15" t="s">
        <v>46</v>
      </c>
      <c r="E34" s="6"/>
      <c r="F34" s="6"/>
      <c r="G34" s="6"/>
      <c r="H34" s="6"/>
      <c r="I34" s="6"/>
    </row>
    <row r="35" spans="3:9" ht="15">
      <c r="C35" s="16" t="s">
        <v>47</v>
      </c>
      <c r="D35" s="14" t="s">
        <v>48</v>
      </c>
      <c r="E35" s="2" t="s">
        <v>27</v>
      </c>
      <c r="F35" s="2">
        <v>35171989.21</v>
      </c>
      <c r="G35" s="2">
        <v>30438798.36</v>
      </c>
      <c r="H35" s="2">
        <v>2141297.48</v>
      </c>
      <c r="I35" s="2">
        <v>2591893.37</v>
      </c>
    </row>
    <row r="36" spans="3:9" ht="15">
      <c r="C36" s="17"/>
      <c r="D36" s="15" t="s">
        <v>49</v>
      </c>
      <c r="E36" s="6"/>
      <c r="F36" s="6"/>
      <c r="G36" s="6"/>
      <c r="H36" s="6"/>
      <c r="I36" s="6"/>
    </row>
    <row r="37" spans="3:9" ht="15">
      <c r="C37" s="11" t="s">
        <v>50</v>
      </c>
      <c r="D37" s="12" t="s">
        <v>26</v>
      </c>
      <c r="E37" s="7" t="s">
        <v>27</v>
      </c>
      <c r="F37" s="7">
        <v>0</v>
      </c>
      <c r="G37" s="7">
        <v>0</v>
      </c>
      <c r="H37" s="7">
        <v>0</v>
      </c>
      <c r="I37" s="7">
        <v>0</v>
      </c>
    </row>
    <row r="38" spans="3:9" ht="15">
      <c r="C38" s="16" t="s">
        <v>51</v>
      </c>
      <c r="D38" s="14" t="s">
        <v>52</v>
      </c>
      <c r="E38" s="2"/>
      <c r="F38" s="2"/>
      <c r="G38" s="2"/>
      <c r="H38" s="2"/>
      <c r="I38" s="2"/>
    </row>
    <row r="39" spans="3:9" ht="15">
      <c r="C39" s="6"/>
      <c r="D39" s="15" t="s">
        <v>53</v>
      </c>
      <c r="E39" s="6" t="s">
        <v>27</v>
      </c>
      <c r="F39" s="6">
        <v>1289764</v>
      </c>
      <c r="G39" s="18">
        <v>1150885.96</v>
      </c>
      <c r="H39" s="18">
        <v>62609.39</v>
      </c>
      <c r="I39" s="18">
        <v>76268.65</v>
      </c>
    </row>
    <row r="40" spans="3:9" ht="15">
      <c r="C40" s="7">
        <v>6</v>
      </c>
      <c r="D40" s="12" t="s">
        <v>54</v>
      </c>
      <c r="E40" s="7" t="s">
        <v>55</v>
      </c>
      <c r="F40" s="7">
        <f>G40+H40+I40</f>
        <v>24267</v>
      </c>
      <c r="G40" s="7">
        <v>21654</v>
      </c>
      <c r="H40" s="7">
        <v>1178</v>
      </c>
      <c r="I40" s="7">
        <v>1435</v>
      </c>
    </row>
    <row r="41" spans="3:9" ht="15">
      <c r="C41" s="7">
        <v>7</v>
      </c>
      <c r="D41" s="12" t="s">
        <v>56</v>
      </c>
      <c r="E41" s="7" t="s">
        <v>55</v>
      </c>
      <c r="F41" s="7">
        <f>F17/F18</f>
        <v>1</v>
      </c>
      <c r="G41" s="7">
        <f>G17/G18</f>
        <v>1</v>
      </c>
      <c r="H41" s="7">
        <f>H17/H18</f>
        <v>1</v>
      </c>
      <c r="I41" s="7">
        <f>I17/I18</f>
        <v>1</v>
      </c>
    </row>
    <row r="42" spans="3:9" ht="15">
      <c r="C42" s="11" t="s">
        <v>57</v>
      </c>
      <c r="D42" s="12" t="s">
        <v>58</v>
      </c>
      <c r="E42" s="7" t="s">
        <v>59</v>
      </c>
      <c r="F42" s="7">
        <f>F17/F18</f>
        <v>1</v>
      </c>
      <c r="G42" s="7">
        <f>G17/G18</f>
        <v>1</v>
      </c>
      <c r="H42" s="7">
        <f>H17/H18</f>
        <v>1</v>
      </c>
      <c r="I42" s="7">
        <f>I17/I18</f>
        <v>1</v>
      </c>
    </row>
    <row r="43" spans="3:9" ht="15">
      <c r="C43" s="11" t="s">
        <v>60</v>
      </c>
      <c r="D43" s="12" t="s">
        <v>61</v>
      </c>
      <c r="E43" s="7" t="s">
        <v>59</v>
      </c>
      <c r="F43" s="19">
        <v>1.391221</v>
      </c>
      <c r="G43" s="19">
        <v>1.391221</v>
      </c>
      <c r="H43" s="19">
        <v>1.391221</v>
      </c>
      <c r="I43" s="19">
        <v>1.391221</v>
      </c>
    </row>
    <row r="44" spans="3:9" ht="15">
      <c r="C44" s="11" t="s">
        <v>62</v>
      </c>
      <c r="D44" s="12" t="s">
        <v>63</v>
      </c>
      <c r="E44" s="7" t="s">
        <v>59</v>
      </c>
      <c r="F44" s="7">
        <f>F25/F26</f>
        <v>1</v>
      </c>
      <c r="G44" s="7">
        <f>G25/G26</f>
        <v>1</v>
      </c>
      <c r="H44" s="7">
        <f>H25/H26</f>
        <v>1</v>
      </c>
      <c r="I44" s="7">
        <f>I25/I26</f>
        <v>1</v>
      </c>
    </row>
    <row r="45" spans="3:9" ht="15">
      <c r="C45" s="11" t="s">
        <v>64</v>
      </c>
      <c r="D45" s="12" t="s">
        <v>65</v>
      </c>
      <c r="E45" s="7" t="s">
        <v>59</v>
      </c>
      <c r="F45" s="20">
        <v>1.03667</v>
      </c>
      <c r="G45" s="20">
        <f>G29/G30</f>
        <v>1.0378106125817215</v>
      </c>
      <c r="H45" s="20">
        <f>H29/H30</f>
        <v>1.0292396052240695</v>
      </c>
      <c r="I45" s="20">
        <f>I29/I30</f>
        <v>1.0294264201085153</v>
      </c>
    </row>
    <row r="46" spans="3:9" ht="15">
      <c r="C46" s="21"/>
      <c r="D46" s="21"/>
      <c r="E46" s="21"/>
      <c r="F46" s="21"/>
      <c r="G46" s="21"/>
      <c r="H46" s="21"/>
      <c r="I46" s="21"/>
    </row>
    <row r="47" spans="3:9" ht="15">
      <c r="C47" s="21"/>
      <c r="D47" s="21" t="s">
        <v>66</v>
      </c>
      <c r="E47" s="21"/>
      <c r="F47" s="21"/>
      <c r="G47" s="21" t="s">
        <v>67</v>
      </c>
      <c r="H47" s="21"/>
      <c r="I47" s="21"/>
    </row>
    <row r="48" spans="3:9" ht="15">
      <c r="C48" s="21"/>
      <c r="D48" s="21"/>
      <c r="E48" s="21"/>
      <c r="F48" s="21"/>
      <c r="G48" s="21"/>
      <c r="H48" s="21"/>
      <c r="I48" s="21"/>
    </row>
    <row r="49" spans="3:9" ht="15">
      <c r="C49" s="21"/>
      <c r="D49" s="21" t="s">
        <v>68</v>
      </c>
      <c r="E49" s="21"/>
      <c r="F49" s="21"/>
      <c r="G49" s="21" t="s">
        <v>69</v>
      </c>
      <c r="H49" s="21"/>
      <c r="I49" s="21"/>
    </row>
  </sheetData>
  <sheetProtection/>
  <mergeCells count="1">
    <mergeCell ref="G13:I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J53"/>
  <sheetViews>
    <sheetView tabSelected="1" zoomScalePageLayoutView="0" workbookViewId="0" topLeftCell="A4">
      <selection activeCell="D13" sqref="D13"/>
    </sheetView>
  </sheetViews>
  <sheetFormatPr defaultColWidth="9.140625" defaultRowHeight="15"/>
  <cols>
    <col min="8" max="8" width="15.00390625" style="0" customWidth="1"/>
    <col min="9" max="9" width="23.7109375" style="0" customWidth="1"/>
    <col min="10" max="10" width="26.421875" style="0" customWidth="1"/>
  </cols>
  <sheetData>
    <row r="4" spans="4:10" ht="15">
      <c r="D4" s="1"/>
      <c r="E4" s="1"/>
      <c r="F4" s="1"/>
      <c r="G4" s="1"/>
      <c r="H4" s="1"/>
      <c r="I4" s="45" t="s">
        <v>0</v>
      </c>
      <c r="J4" s="45"/>
    </row>
    <row r="5" spans="4:10" ht="15">
      <c r="D5" s="1"/>
      <c r="E5" s="1" t="s">
        <v>106</v>
      </c>
      <c r="F5" s="1"/>
      <c r="G5" s="1"/>
      <c r="H5" s="1"/>
      <c r="I5" s="1" t="s">
        <v>1</v>
      </c>
      <c r="J5" s="1"/>
    </row>
    <row r="6" spans="4:10" ht="15">
      <c r="D6" s="1"/>
      <c r="E6" s="1"/>
      <c r="F6" s="1"/>
      <c r="G6" s="1"/>
      <c r="H6" s="1"/>
      <c r="I6" s="1" t="s">
        <v>2</v>
      </c>
      <c r="J6" s="1"/>
    </row>
    <row r="7" spans="4:10" ht="24" customHeight="1">
      <c r="D7" s="1"/>
      <c r="E7" s="1"/>
      <c r="F7" s="1"/>
      <c r="G7" s="1"/>
      <c r="H7" s="1"/>
      <c r="I7" s="1" t="s">
        <v>3</v>
      </c>
      <c r="J7" s="1"/>
    </row>
    <row r="8" spans="4:10" ht="15">
      <c r="D8" s="1"/>
      <c r="E8" s="1"/>
      <c r="F8" s="1"/>
      <c r="G8" s="1"/>
      <c r="H8" s="1"/>
      <c r="I8" s="1"/>
      <c r="J8" s="1"/>
    </row>
    <row r="9" spans="4:10" ht="15">
      <c r="D9" s="1"/>
      <c r="E9" s="1"/>
      <c r="F9" s="1"/>
      <c r="G9" s="1"/>
      <c r="H9" s="1"/>
      <c r="I9" s="1"/>
      <c r="J9" s="1"/>
    </row>
    <row r="10" spans="4:10" ht="15">
      <c r="D10" s="1"/>
      <c r="E10" s="1"/>
      <c r="F10" s="1"/>
      <c r="G10" s="1" t="s">
        <v>70</v>
      </c>
      <c r="H10" s="1"/>
      <c r="I10" s="1"/>
      <c r="J10" s="1"/>
    </row>
    <row r="11" spans="4:10" ht="15">
      <c r="D11" s="1" t="s">
        <v>71</v>
      </c>
      <c r="E11" s="1"/>
      <c r="F11" s="1"/>
      <c r="G11" s="1"/>
      <c r="H11" s="1"/>
      <c r="I11" s="1"/>
      <c r="J11" s="1"/>
    </row>
    <row r="12" spans="4:10" ht="15">
      <c r="D12" s="1" t="s">
        <v>72</v>
      </c>
      <c r="E12" s="1"/>
      <c r="F12" s="1"/>
      <c r="G12" s="1"/>
      <c r="H12" s="1"/>
      <c r="I12" s="1"/>
      <c r="J12" s="1"/>
    </row>
    <row r="13" spans="4:10" ht="15">
      <c r="D13" s="1" t="s">
        <v>117</v>
      </c>
      <c r="E13" s="1"/>
      <c r="F13" s="1"/>
      <c r="G13" s="1"/>
      <c r="H13" s="1"/>
      <c r="I13" s="1"/>
      <c r="J13" s="1"/>
    </row>
    <row r="14" spans="4:10" ht="15">
      <c r="D14" s="1"/>
      <c r="E14" s="1"/>
      <c r="F14" s="1"/>
      <c r="G14" s="1"/>
      <c r="H14" s="1"/>
      <c r="I14" s="1"/>
      <c r="J14" s="1"/>
    </row>
    <row r="16" spans="3:10" ht="15">
      <c r="C16" s="22"/>
      <c r="D16" s="49"/>
      <c r="E16" s="50"/>
      <c r="F16" s="50"/>
      <c r="G16" s="50"/>
      <c r="H16" s="51"/>
      <c r="I16" s="47" t="s">
        <v>73</v>
      </c>
      <c r="J16" s="48"/>
    </row>
    <row r="17" spans="3:10" ht="15">
      <c r="C17" s="23"/>
      <c r="D17" s="23"/>
      <c r="E17" s="24"/>
      <c r="F17" s="24"/>
      <c r="G17" s="24"/>
      <c r="H17" s="25"/>
      <c r="I17" s="26" t="s">
        <v>74</v>
      </c>
      <c r="J17" s="2" t="s">
        <v>74</v>
      </c>
    </row>
    <row r="18" spans="3:10" ht="15">
      <c r="C18" s="23" t="s">
        <v>75</v>
      </c>
      <c r="D18" s="52" t="s">
        <v>76</v>
      </c>
      <c r="E18" s="53"/>
      <c r="F18" s="53"/>
      <c r="G18" s="53"/>
      <c r="H18" s="54"/>
      <c r="I18" s="27" t="s">
        <v>77</v>
      </c>
      <c r="J18" s="4" t="s">
        <v>77</v>
      </c>
    </row>
    <row r="19" spans="3:10" ht="15">
      <c r="C19" s="23"/>
      <c r="D19" s="23"/>
      <c r="E19" s="24"/>
      <c r="F19" s="24"/>
      <c r="G19" s="24"/>
      <c r="H19" s="25"/>
      <c r="I19" s="27" t="s">
        <v>78</v>
      </c>
      <c r="J19" s="4" t="s">
        <v>79</v>
      </c>
    </row>
    <row r="20" spans="3:10" ht="15">
      <c r="C20" s="23"/>
      <c r="D20" s="23"/>
      <c r="E20" s="24"/>
      <c r="F20" s="24"/>
      <c r="G20" s="24"/>
      <c r="H20" s="25"/>
      <c r="I20" s="27" t="s">
        <v>80</v>
      </c>
      <c r="J20" s="4" t="s">
        <v>81</v>
      </c>
    </row>
    <row r="21" spans="3:10" ht="15">
      <c r="C21" s="28"/>
      <c r="D21" s="28"/>
      <c r="E21" s="29"/>
      <c r="F21" s="29"/>
      <c r="G21" s="29"/>
      <c r="H21" s="30"/>
      <c r="I21" s="31" t="s">
        <v>82</v>
      </c>
      <c r="J21" s="6" t="s">
        <v>82</v>
      </c>
    </row>
    <row r="22" spans="3:10" ht="15">
      <c r="C22" s="7">
        <v>1</v>
      </c>
      <c r="D22" s="46">
        <v>2</v>
      </c>
      <c r="E22" s="47"/>
      <c r="F22" s="47"/>
      <c r="G22" s="47"/>
      <c r="H22" s="48"/>
      <c r="I22" s="7">
        <v>3</v>
      </c>
      <c r="J22" s="7">
        <v>4</v>
      </c>
    </row>
    <row r="23" spans="3:10" ht="15">
      <c r="C23" s="32"/>
      <c r="D23" s="22" t="s">
        <v>83</v>
      </c>
      <c r="E23" s="33"/>
      <c r="F23" s="33"/>
      <c r="G23" s="33"/>
      <c r="H23" s="34"/>
      <c r="I23" s="2"/>
      <c r="J23" s="2"/>
    </row>
    <row r="24" spans="3:10" ht="15">
      <c r="C24" s="4">
        <v>1</v>
      </c>
      <c r="D24" s="23" t="s">
        <v>84</v>
      </c>
      <c r="E24" s="24"/>
      <c r="F24" s="24"/>
      <c r="G24" s="24"/>
      <c r="H24" s="25"/>
      <c r="I24" s="4"/>
      <c r="J24" s="4"/>
    </row>
    <row r="25" spans="3:10" ht="15">
      <c r="C25" s="5"/>
      <c r="D25" s="28" t="s">
        <v>85</v>
      </c>
      <c r="E25" s="29"/>
      <c r="F25" s="29"/>
      <c r="G25" s="29"/>
      <c r="H25" s="30"/>
      <c r="I25" s="18">
        <v>1458.84</v>
      </c>
      <c r="J25" s="18">
        <v>298.3</v>
      </c>
    </row>
    <row r="26" spans="3:10" ht="15">
      <c r="C26" s="2">
        <v>2</v>
      </c>
      <c r="D26" s="35" t="s">
        <v>107</v>
      </c>
      <c r="E26" s="33"/>
      <c r="F26" s="33"/>
      <c r="G26" s="33"/>
      <c r="H26" s="34"/>
      <c r="I26" s="2"/>
      <c r="J26" s="2"/>
    </row>
    <row r="27" spans="3:10" ht="15">
      <c r="C27" s="36"/>
      <c r="D27" s="37" t="s">
        <v>108</v>
      </c>
      <c r="E27" s="29"/>
      <c r="F27" s="29"/>
      <c r="G27" s="29"/>
      <c r="H27" s="30"/>
      <c r="I27" s="6">
        <v>0</v>
      </c>
      <c r="J27" s="6"/>
    </row>
    <row r="28" spans="3:10" ht="15">
      <c r="C28" s="11" t="s">
        <v>31</v>
      </c>
      <c r="D28" s="38" t="s">
        <v>86</v>
      </c>
      <c r="E28" s="39"/>
      <c r="F28" s="39"/>
      <c r="G28" s="39"/>
      <c r="H28" s="39"/>
      <c r="I28" s="7"/>
      <c r="J28" s="7"/>
    </row>
    <row r="29" spans="3:10" ht="15">
      <c r="C29" s="11" t="s">
        <v>33</v>
      </c>
      <c r="D29" s="40" t="s">
        <v>87</v>
      </c>
      <c r="I29" s="7"/>
      <c r="J29" s="7"/>
    </row>
    <row r="30" spans="3:10" ht="15">
      <c r="C30" s="11" t="s">
        <v>34</v>
      </c>
      <c r="D30" s="38" t="s">
        <v>88</v>
      </c>
      <c r="E30" s="39"/>
      <c r="F30" s="39"/>
      <c r="G30" s="39"/>
      <c r="H30" s="39"/>
      <c r="I30" s="7"/>
      <c r="J30" s="7"/>
    </row>
    <row r="31" spans="3:10" ht="15">
      <c r="C31" s="2"/>
      <c r="D31" s="35" t="s">
        <v>89</v>
      </c>
      <c r="E31" s="33"/>
      <c r="F31" s="33"/>
      <c r="G31" s="33"/>
      <c r="H31" s="34"/>
      <c r="I31" s="2"/>
      <c r="J31" s="2"/>
    </row>
    <row r="32" spans="3:10" ht="15">
      <c r="C32" s="4">
        <v>3</v>
      </c>
      <c r="D32" s="40" t="s">
        <v>90</v>
      </c>
      <c r="E32" s="24"/>
      <c r="F32" s="24"/>
      <c r="G32" s="24"/>
      <c r="H32" s="25"/>
      <c r="I32" s="4" t="s">
        <v>91</v>
      </c>
      <c r="J32" s="4" t="s">
        <v>91</v>
      </c>
    </row>
    <row r="33" spans="3:10" ht="15">
      <c r="C33" s="3"/>
      <c r="D33" s="40" t="s">
        <v>109</v>
      </c>
      <c r="E33" s="24"/>
      <c r="F33" s="24"/>
      <c r="G33" s="24"/>
      <c r="H33" s="25"/>
      <c r="I33" s="4"/>
      <c r="J33" s="4"/>
    </row>
    <row r="34" spans="3:10" ht="15">
      <c r="C34" s="5"/>
      <c r="D34" s="37" t="s">
        <v>92</v>
      </c>
      <c r="E34" s="29"/>
      <c r="F34" s="29"/>
      <c r="G34" s="29"/>
      <c r="H34" s="30"/>
      <c r="I34" s="6"/>
      <c r="J34" s="6"/>
    </row>
    <row r="35" spans="3:10" ht="15">
      <c r="C35" s="7">
        <v>4</v>
      </c>
      <c r="D35" s="38" t="s">
        <v>93</v>
      </c>
      <c r="E35" s="39"/>
      <c r="F35" s="39"/>
      <c r="G35" s="39"/>
      <c r="H35" s="41"/>
      <c r="I35" s="7"/>
      <c r="J35" s="7"/>
    </row>
    <row r="36" spans="3:10" ht="15">
      <c r="C36" s="7">
        <v>5</v>
      </c>
      <c r="D36" s="38" t="s">
        <v>94</v>
      </c>
      <c r="E36" s="39"/>
      <c r="F36" s="39"/>
      <c r="G36" s="39"/>
      <c r="H36" s="41"/>
      <c r="I36" s="13">
        <f>I25+I27</f>
        <v>1458.84</v>
      </c>
      <c r="J36" s="13">
        <v>298.3</v>
      </c>
    </row>
    <row r="37" spans="3:10" ht="15">
      <c r="C37" s="42">
        <v>6</v>
      </c>
      <c r="D37" s="38" t="s">
        <v>95</v>
      </c>
      <c r="E37" s="39"/>
      <c r="F37" s="39"/>
      <c r="G37" s="39"/>
      <c r="H37" s="41"/>
      <c r="I37" s="13">
        <v>0</v>
      </c>
      <c r="J37" s="7"/>
    </row>
    <row r="38" spans="3:10" ht="15">
      <c r="C38" s="2">
        <v>7</v>
      </c>
      <c r="D38" s="35" t="s">
        <v>96</v>
      </c>
      <c r="E38" s="33"/>
      <c r="F38" s="33"/>
      <c r="G38" s="33"/>
      <c r="H38" s="34"/>
      <c r="I38" s="2"/>
      <c r="J38" s="2"/>
    </row>
    <row r="39" spans="3:10" ht="15">
      <c r="C39" s="5"/>
      <c r="D39" s="37" t="s">
        <v>110</v>
      </c>
      <c r="E39" s="29"/>
      <c r="F39" s="29"/>
      <c r="G39" s="29"/>
      <c r="H39" s="30"/>
      <c r="I39" s="18">
        <f>I36+I37</f>
        <v>1458.84</v>
      </c>
      <c r="J39" s="18">
        <f>J36</f>
        <v>298.3</v>
      </c>
    </row>
    <row r="40" spans="3:10" ht="15">
      <c r="C40" s="43">
        <v>8</v>
      </c>
      <c r="D40" s="38" t="s">
        <v>111</v>
      </c>
      <c r="E40" s="39"/>
      <c r="F40" s="39"/>
      <c r="G40" s="39"/>
      <c r="H40" s="41"/>
      <c r="I40" s="7"/>
      <c r="J40" s="7"/>
    </row>
    <row r="41" spans="3:10" ht="15">
      <c r="C41" s="11" t="s">
        <v>97</v>
      </c>
      <c r="D41" s="38" t="s">
        <v>98</v>
      </c>
      <c r="E41" s="39"/>
      <c r="F41" s="39"/>
      <c r="G41" s="39"/>
      <c r="H41" s="41"/>
      <c r="I41" s="7"/>
      <c r="J41" s="7"/>
    </row>
    <row r="42" spans="3:10" ht="15">
      <c r="C42" s="11" t="s">
        <v>99</v>
      </c>
      <c r="D42" s="38" t="s">
        <v>100</v>
      </c>
      <c r="E42" s="39"/>
      <c r="F42" s="39"/>
      <c r="G42" s="39"/>
      <c r="H42" s="41"/>
      <c r="I42" s="7"/>
      <c r="J42" s="7"/>
    </row>
    <row r="43" spans="3:10" ht="15">
      <c r="C43" s="7">
        <v>9</v>
      </c>
      <c r="D43" s="38" t="s">
        <v>101</v>
      </c>
      <c r="E43" s="39"/>
      <c r="F43" s="39"/>
      <c r="G43" s="39"/>
      <c r="H43" s="41"/>
      <c r="I43" s="13">
        <f>I39+I40</f>
        <v>1458.84</v>
      </c>
      <c r="J43" s="13">
        <f>J39</f>
        <v>298.3</v>
      </c>
    </row>
    <row r="44" spans="3:10" ht="15">
      <c r="C44" s="7">
        <v>10</v>
      </c>
      <c r="D44" s="38" t="s">
        <v>102</v>
      </c>
      <c r="E44" s="39"/>
      <c r="F44" s="39"/>
      <c r="G44" s="39"/>
      <c r="H44" s="41"/>
      <c r="I44" s="13">
        <f>I43*0.2</f>
        <v>291.768</v>
      </c>
      <c r="J44" s="7"/>
    </row>
    <row r="45" spans="3:10" ht="15">
      <c r="C45" s="7">
        <v>11</v>
      </c>
      <c r="D45" s="38" t="s">
        <v>103</v>
      </c>
      <c r="E45" s="39"/>
      <c r="F45" s="39"/>
      <c r="G45" s="39"/>
      <c r="H45" s="41"/>
      <c r="I45" s="13">
        <f>I43+I44</f>
        <v>1750.608</v>
      </c>
      <c r="J45" s="13">
        <v>357.95</v>
      </c>
    </row>
    <row r="46" spans="3:10" ht="15">
      <c r="C46" s="32"/>
      <c r="D46" s="35" t="s">
        <v>104</v>
      </c>
      <c r="E46" s="33"/>
      <c r="F46" s="33"/>
      <c r="G46" s="33"/>
      <c r="H46" s="34"/>
      <c r="I46" s="2"/>
      <c r="J46" s="2"/>
    </row>
    <row r="47" spans="3:10" ht="15">
      <c r="C47" s="4">
        <v>12</v>
      </c>
      <c r="D47" s="40" t="s">
        <v>112</v>
      </c>
      <c r="E47" s="24"/>
      <c r="F47" s="24"/>
      <c r="G47" s="24"/>
      <c r="H47" s="25"/>
      <c r="I47" s="4"/>
      <c r="J47" s="4"/>
    </row>
    <row r="48" spans="3:10" ht="15">
      <c r="C48" s="5"/>
      <c r="D48" s="37" t="s">
        <v>105</v>
      </c>
      <c r="E48" s="29"/>
      <c r="F48" s="29"/>
      <c r="G48" s="29"/>
      <c r="H48" s="30"/>
      <c r="I48" s="6"/>
      <c r="J48" s="18">
        <f>J45/I49*30.4</f>
        <v>61.827727272727266</v>
      </c>
    </row>
    <row r="49" spans="3:10" ht="15">
      <c r="C49" s="7">
        <v>13</v>
      </c>
      <c r="D49" s="38" t="s">
        <v>113</v>
      </c>
      <c r="E49" s="39"/>
      <c r="F49" s="39"/>
      <c r="G49" s="39"/>
      <c r="H49" s="41"/>
      <c r="I49" s="7">
        <v>176</v>
      </c>
      <c r="J49" s="7">
        <v>176</v>
      </c>
    </row>
    <row r="50" spans="3:10" ht="15">
      <c r="C50" s="7">
        <v>14</v>
      </c>
      <c r="D50" s="44" t="s">
        <v>114</v>
      </c>
      <c r="E50" s="39"/>
      <c r="F50" s="39"/>
      <c r="G50" s="39"/>
      <c r="H50" s="41"/>
      <c r="I50" s="46">
        <v>105900.66</v>
      </c>
      <c r="J50" s="48"/>
    </row>
    <row r="51" ht="15">
      <c r="D51" t="s">
        <v>116</v>
      </c>
    </row>
    <row r="53" ht="15">
      <c r="D53" t="s">
        <v>115</v>
      </c>
    </row>
  </sheetData>
  <sheetProtection/>
  <mergeCells count="5">
    <mergeCell ref="I50:J50"/>
    <mergeCell ref="D16:H16"/>
    <mergeCell ref="I16:J16"/>
    <mergeCell ref="D18:H18"/>
    <mergeCell ref="D22:H2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2017-10-27T13:02:28Z</dcterms:modified>
  <cp:category/>
  <cp:version/>
  <cp:contentType/>
  <cp:contentStatus/>
</cp:coreProperties>
</file>