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звіт МГ" sheetId="2" r:id="rId2"/>
  </sheets>
  <definedNames/>
  <calcPr fullCalcOnLoad="1" refMode="R1C1"/>
</workbook>
</file>

<file path=xl/sharedStrings.xml><?xml version="1.0" encoding="utf-8"?>
<sst xmlns="http://schemas.openxmlformats.org/spreadsheetml/2006/main" count="240" uniqueCount="123">
  <si>
    <t>О.О.Зарубін</t>
  </si>
  <si>
    <t xml:space="preserve"> 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</si>
  <si>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</si>
  <si>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</si>
  <si>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</si>
  <si>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</si>
  <si>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</si>
  <si>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</si>
  <si>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</si>
  <si>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</si>
  <si>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</si>
  <si>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</si>
  <si>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</si>
  <si>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</si>
  <si>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</si>
  <si>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</si>
  <si>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</si>
  <si>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</si>
  <si>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</si>
  <si>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</si>
  <si>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</si>
  <si>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</si>
  <si>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</si>
  <si>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</si>
  <si>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</si>
  <si>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</si>
  <si>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</si>
  <si>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</si>
  <si>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</si>
  <si>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</si>
  <si>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</si>
  <si>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</si>
  <si>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</si>
  <si>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</si>
  <si>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</si>
  <si>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</si>
  <si>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</si>
  <si>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</si>
  <si>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</si>
  <si>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</si>
  <si>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</si>
  <si>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</si>
  <si>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</si>
  <si>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</si>
  <si>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</si>
  <si>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</si>
  <si>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18030100</t>
  </si>
  <si>
    <t>Туристичний збір, сплачений юридичними особами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</si>
  <si>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</si>
  <si>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</si>
  <si>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</si>
  <si>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</si>
  <si>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</si>
  <si>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</si>
  <si>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</si>
  <si>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</si>
  <si>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19000000</t>
  </si>
  <si>
    <t>Інші податки та збори </t>
  </si>
  <si>
    <t>19010000</t>
  </si>
  <si>
    <t>Екологічний податок </t>
  </si>
  <si>
    <t>19010100</t>
  </si>
  <si>
    <t>Надходження від викидів забруднюючих речовин в атмосферне повітря стаціонарними джерелами забруднення </t>
  </si>
  <si>
    <t>19010200</t>
  </si>
  <si>
    <t>Надходження від скидів забруднюючих речовин безпосередньо у водні об`єкти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</si>
  <si>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</si>
  <si>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</si>
  <si>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</si>
  <si>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</si>
  <si>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</si>
  <si>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</si>
  <si>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</si>
  <si>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</si>
  <si>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</si>
  <si>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</si>
  <si>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</si>
  <si>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</si>
  <si>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</si>
  <si>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</si>
  <si>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</si>
  <si>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</si>
  <si>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</si>
  <si>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</si>
  <si>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</si>
  <si>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</si>
  <si>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</si>
  <si>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</si>
  <si>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</si>
  <si>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</si>
  <si>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</si>
  <si>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</si>
  <si>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</si>
  <si>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</si>
  <si>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</si>
  <si>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</si>
  <si>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</si>
  <si>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</si>
  <si>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</si>
  <si>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</t>
  </si>
  <si>
    <t>41035000</t>
  </si>
  <si>
    <t>Інші субвенції </t>
  </si>
  <si>
    <t>Усього ( без урахування трансфертів)</t>
  </si>
  <si>
    <t>Усього</t>
  </si>
  <si>
    <t>О. М. Балуєва
О.М.Балуєва</t>
  </si>
  <si>
    <t>Начальник відділу фінансів, економічного розвитку та торгівлі</t>
  </si>
  <si>
    <t>План 1 кв</t>
  </si>
  <si>
    <t>Факт 1 кв</t>
  </si>
  <si>
    <t>Міський голова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</si>
  <si>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</si>
  <si>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</si>
  <si>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</si>
  <si>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</si>
  <si>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</si>
  <si>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</si>
  <si>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</si>
  <si>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Державне мито, не віднесене до інших категорій</t>
  </si>
  <si>
    <t>Аналіз виконання доходів</t>
  </si>
  <si>
    <t xml:space="preserve">                        загального фонду  бюджету м. Боярка за 1 кв 2016 року</t>
  </si>
  <si>
    <t>% викон.</t>
  </si>
  <si>
    <t xml:space="preserve">          виконання доходів загального фонду  бюджету м. Боярка за 1 квартал 2016 року</t>
  </si>
  <si>
    <t xml:space="preserve">% виконання </t>
  </si>
  <si>
    <t>в.о.начальника відділу фінансів, економічного розвитку та торгівлі</t>
  </si>
  <si>
    <t>О. А.Петруха
О.М.Балуєва</t>
  </si>
  <si>
    <t xml:space="preserve">             Аналіз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</si>
</sst>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</numFmts>
  <fonts count="54">
    <font>
      <sz val="10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b/>
      <sz val="8"/>
      <name val="Arial Cyr"/>
      <family val="0"/>
    </font>
    <font>
      <b/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Times New Roman Cyr"/>
      <family val="0"/>
    </font>
    <font>
      <b/>
      <sz val="12"/>
      <name val="Times New Roman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 quotePrefix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 quotePrefix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NumberFormat="1" applyFont="1" applyBorder="1" applyAlignment="1" quotePrefix="1">
      <alignment horizontal="left" vertical="top" wrapText="1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 quotePrefix="1">
      <alignment horizontal="left" vertical="top" wrapText="1"/>
    </xf>
    <xf numFmtId="2" fontId="8" fillId="34" borderId="10" xfId="0" applyNumberFormat="1" applyFont="1" applyFill="1" applyBorder="1" applyAlignment="1">
      <alignment horizontal="right" vertical="top" wrapText="1"/>
    </xf>
    <xf numFmtId="2" fontId="13" fillId="34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 quotePrefix="1">
      <alignment horizontal="left" vertical="top" wrapText="1"/>
    </xf>
    <xf numFmtId="0" fontId="0" fillId="34" borderId="10" xfId="0" applyFill="1" applyBorder="1" applyAlignment="1">
      <alignment/>
    </xf>
    <xf numFmtId="0" fontId="2" fillId="34" borderId="10" xfId="0" applyNumberFormat="1" applyFont="1" applyFill="1" applyBorder="1" applyAlignment="1" quotePrefix="1">
      <alignment horizontal="left" vertical="top" wrapText="1"/>
    </xf>
    <xf numFmtId="0" fontId="0" fillId="34" borderId="0" xfId="0" applyFill="1" applyAlignment="1">
      <alignment/>
    </xf>
    <xf numFmtId="0" fontId="0" fillId="34" borderId="10" xfId="0" applyNumberFormat="1" applyFont="1" applyFill="1" applyBorder="1" applyAlignment="1" quotePrefix="1">
      <alignment horizontal="left" vertical="top" wrapText="1"/>
    </xf>
    <xf numFmtId="0" fontId="0" fillId="34" borderId="10" xfId="0" applyNumberFormat="1" applyFont="1" applyFill="1" applyBorder="1" applyAlignment="1" quotePrefix="1">
      <alignment horizontal="left" vertical="top" wrapText="1"/>
    </xf>
    <xf numFmtId="2" fontId="13" fillId="34" borderId="12" xfId="0" applyNumberFormat="1" applyFont="1" applyFill="1" applyBorder="1" applyAlignment="1">
      <alignment horizontal="right" vertical="top" wrapText="1"/>
    </xf>
    <xf numFmtId="2" fontId="13" fillId="34" borderId="11" xfId="0" applyNumberFormat="1" applyFont="1" applyFill="1" applyBorder="1" applyAlignment="1">
      <alignment horizontal="right" vertical="top" wrapText="1"/>
    </xf>
    <xf numFmtId="2" fontId="13" fillId="34" borderId="14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2" fontId="14" fillId="34" borderId="10" xfId="0" applyNumberFormat="1" applyFont="1" applyFill="1" applyBorder="1" applyAlignment="1">
      <alignment horizontal="right" vertical="top" wrapText="1"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4" fillId="34" borderId="13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2" fillId="34" borderId="10" xfId="0" applyNumberFormat="1" applyFont="1" applyFill="1" applyBorder="1" applyAlignment="1" quotePrefix="1">
      <alignment horizontal="left" vertical="top" wrapText="1"/>
    </xf>
    <xf numFmtId="184" fontId="11" fillId="34" borderId="10" xfId="0" applyNumberFormat="1" applyFont="1" applyFill="1" applyBorder="1" applyAlignment="1">
      <alignment/>
    </xf>
    <xf numFmtId="0" fontId="11" fillId="34" borderId="10" xfId="0" applyNumberFormat="1" applyFont="1" applyFill="1" applyBorder="1" applyAlignment="1" quotePrefix="1">
      <alignment horizontal="left" vertical="top" wrapText="1"/>
    </xf>
    <xf numFmtId="2" fontId="19" fillId="34" borderId="10" xfId="0" applyNumberFormat="1" applyFont="1" applyFill="1" applyBorder="1" applyAlignment="1">
      <alignment horizontal="right" vertical="top" wrapText="1"/>
    </xf>
    <xf numFmtId="2" fontId="19" fillId="34" borderId="12" xfId="0" applyNumberFormat="1" applyFont="1" applyFill="1" applyBorder="1" applyAlignment="1">
      <alignment horizontal="right" vertical="top" wrapText="1"/>
    </xf>
    <xf numFmtId="2" fontId="19" fillId="34" borderId="11" xfId="0" applyNumberFormat="1" applyFont="1" applyFill="1" applyBorder="1" applyAlignment="1">
      <alignment horizontal="right" vertical="top" wrapText="1"/>
    </xf>
    <xf numFmtId="2" fontId="19" fillId="34" borderId="14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3" xfId="0" applyNumberFormat="1" applyFont="1" applyFill="1" applyBorder="1" applyAlignment="1" quotePrefix="1">
      <alignment horizontal="left" vertical="top" wrapText="1"/>
    </xf>
    <xf numFmtId="0" fontId="11" fillId="34" borderId="16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2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2" fontId="14" fillId="34" borderId="10" xfId="0" applyNumberFormat="1" applyFont="1" applyFill="1" applyBorder="1" applyAlignment="1">
      <alignment horizontal="right" vertical="top" wrapText="1"/>
    </xf>
    <xf numFmtId="2" fontId="19" fillId="34" borderId="10" xfId="0" applyNumberFormat="1" applyFont="1" applyFill="1" applyBorder="1" applyAlignment="1">
      <alignment horizontal="right" vertical="top" wrapText="1"/>
    </xf>
    <xf numFmtId="2" fontId="14" fillId="34" borderId="15" xfId="0" applyNumberFormat="1" applyFont="1" applyFill="1" applyBorder="1" applyAlignment="1">
      <alignment horizontal="right" vertical="top" wrapText="1"/>
    </xf>
    <xf numFmtId="2" fontId="14" fillId="34" borderId="12" xfId="0" applyNumberFormat="1" applyFont="1" applyFill="1" applyBorder="1" applyAlignment="1">
      <alignment horizontal="right" vertical="top" wrapText="1"/>
    </xf>
    <xf numFmtId="2" fontId="14" fillId="34" borderId="11" xfId="0" applyNumberFormat="1" applyFont="1" applyFill="1" applyBorder="1" applyAlignment="1">
      <alignment horizontal="right" vertical="top" wrapText="1"/>
    </xf>
    <xf numFmtId="2" fontId="19" fillId="34" borderId="12" xfId="0" applyNumberFormat="1" applyFont="1" applyFill="1" applyBorder="1" applyAlignment="1">
      <alignment horizontal="right" vertical="top" wrapText="1"/>
    </xf>
    <xf numFmtId="2" fontId="19" fillId="34" borderId="11" xfId="0" applyNumberFormat="1" applyFont="1" applyFill="1" applyBorder="1" applyAlignment="1">
      <alignment horizontal="right" vertical="top" wrapText="1"/>
    </xf>
    <xf numFmtId="2" fontId="19" fillId="34" borderId="13" xfId="0" applyNumberFormat="1" applyFont="1" applyFill="1" applyBorder="1" applyAlignment="1">
      <alignment horizontal="right" vertical="top" wrapText="1"/>
    </xf>
    <xf numFmtId="2" fontId="14" fillId="34" borderId="17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left" vertical="top" wrapText="1"/>
    </xf>
    <xf numFmtId="0" fontId="12" fillId="34" borderId="17" xfId="0" applyFont="1" applyFill="1" applyBorder="1" applyAlignment="1">
      <alignment horizontal="left" vertical="top" wrapText="1"/>
    </xf>
    <xf numFmtId="2" fontId="14" fillId="34" borderId="13" xfId="0" applyNumberFormat="1" applyFont="1" applyFill="1" applyBorder="1" applyAlignment="1">
      <alignment horizontal="right" vertical="top" wrapText="1"/>
    </xf>
    <xf numFmtId="0" fontId="12" fillId="34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 horizontal="left" vertical="top" wrapText="1"/>
    </xf>
    <xf numFmtId="0" fontId="17" fillId="34" borderId="14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right" vertical="top" wrapText="1"/>
    </xf>
    <xf numFmtId="2" fontId="13" fillId="34" borderId="10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2" fontId="14" fillId="0" borderId="11" xfId="0" applyNumberFormat="1" applyFont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2" fontId="8" fillId="34" borderId="13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horizontal="left" vertical="top" wrapText="1"/>
    </xf>
    <xf numFmtId="2" fontId="14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2" fontId="8" fillId="34" borderId="17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left" vertical="top" wrapText="1"/>
    </xf>
    <xf numFmtId="2" fontId="13" fillId="34" borderId="13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8" fillId="34" borderId="15" xfId="0" applyNumberFormat="1" applyFont="1" applyFill="1" applyBorder="1" applyAlignment="1">
      <alignment horizontal="right" vertical="top" wrapText="1"/>
    </xf>
    <xf numFmtId="2" fontId="14" fillId="33" borderId="17" xfId="0" applyNumberFormat="1" applyFont="1" applyFill="1" applyBorder="1" applyAlignment="1">
      <alignment horizontal="right" vertical="top" wrapText="1"/>
    </xf>
    <xf numFmtId="2" fontId="13" fillId="34" borderId="12" xfId="0" applyNumberFormat="1" applyFont="1" applyFill="1" applyBorder="1" applyAlignment="1">
      <alignment horizontal="right" vertical="top" wrapText="1"/>
    </xf>
    <xf numFmtId="2" fontId="13" fillId="34" borderId="11" xfId="0" applyNumberFormat="1" applyFont="1" applyFill="1" applyBorder="1" applyAlignment="1">
      <alignment horizontal="right" vertical="top" wrapText="1"/>
    </xf>
    <xf numFmtId="2" fontId="8" fillId="34" borderId="12" xfId="0" applyNumberFormat="1" applyFont="1" applyFill="1" applyBorder="1" applyAlignment="1">
      <alignment horizontal="right" vertical="top" wrapText="1"/>
    </xf>
    <xf numFmtId="2" fontId="8" fillId="34" borderId="11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PageLayoutView="0" workbookViewId="0" topLeftCell="A1">
      <selection activeCell="A2" sqref="A2:L2"/>
    </sheetView>
  </sheetViews>
  <sheetFormatPr defaultColWidth="9.00390625" defaultRowHeight="12.75"/>
  <cols>
    <col min="1" max="1" width="8.00390625" style="0" customWidth="1"/>
    <col min="2" max="2" width="14.00390625" style="0" customWidth="1"/>
    <col min="3" max="3" width="16.00390625" style="0" customWidth="1"/>
    <col min="4" max="4" width="11.625" style="0" customWidth="1"/>
    <col min="5" max="5" width="13.875" style="0" customWidth="1"/>
    <col min="6" max="6" width="17.00390625" style="0" customWidth="1"/>
    <col min="7" max="7" width="2.125" style="0" customWidth="1"/>
    <col min="8" max="8" width="9.25390625" style="0" hidden="1" customWidth="1"/>
    <col min="9" max="9" width="14.375" style="0" customWidth="1"/>
    <col min="10" max="10" width="14.375" style="0" hidden="1" customWidth="1"/>
    <col min="11" max="11" width="0.12890625" style="0" customWidth="1"/>
    <col min="12" max="12" width="10.75390625" style="0" customWidth="1"/>
    <col min="13" max="13" width="7.125" style="0" customWidth="1"/>
    <col min="14" max="14" width="10.75390625" style="28" bestFit="1" customWidth="1"/>
  </cols>
  <sheetData>
    <row r="1" spans="1:12" ht="18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.75" customHeight="1">
      <c r="A2" s="76" t="s">
        <v>122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ht="19.5" customHeight="1">
      <c r="A3" s="76" t="s">
        <v>118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8"/>
      <c r="N3" s="78"/>
      <c r="O3" s="78"/>
    </row>
    <row r="4" spans="1:12" ht="19.5" customHeight="1">
      <c r="A4" s="81"/>
      <c r="B4" s="81"/>
      <c r="C4" s="81"/>
      <c r="D4" s="43"/>
      <c r="E4" s="43"/>
      <c r="F4" s="43"/>
      <c r="G4" s="43"/>
      <c r="H4" s="43"/>
      <c r="I4" s="43"/>
      <c r="J4" s="43"/>
      <c r="K4" s="43"/>
      <c r="L4" s="44"/>
    </row>
    <row r="5" spans="2:14" ht="47.25">
      <c r="B5" s="45" t="s">
        <v>2</v>
      </c>
      <c r="C5" s="79" t="s">
        <v>3</v>
      </c>
      <c r="D5" s="79"/>
      <c r="E5" s="79"/>
      <c r="F5" s="79"/>
      <c r="G5" s="79"/>
      <c r="H5" s="79" t="s">
        <v>104</v>
      </c>
      <c r="I5" s="79"/>
      <c r="J5" s="79" t="s">
        <v>104</v>
      </c>
      <c r="K5" s="79"/>
      <c r="L5" s="77" t="s">
        <v>105</v>
      </c>
      <c r="M5" s="77"/>
      <c r="N5" s="47" t="s">
        <v>119</v>
      </c>
    </row>
    <row r="6" spans="2:14" s="28" customFormat="1" ht="15.75">
      <c r="B6" s="48">
        <v>1</v>
      </c>
      <c r="C6" s="82">
        <v>2</v>
      </c>
      <c r="D6" s="82"/>
      <c r="E6" s="82"/>
      <c r="F6" s="82"/>
      <c r="G6" s="82"/>
      <c r="H6" s="82">
        <v>3</v>
      </c>
      <c r="I6" s="82"/>
      <c r="J6" s="49">
        <v>3</v>
      </c>
      <c r="K6" s="50"/>
      <c r="L6" s="91">
        <v>4</v>
      </c>
      <c r="M6" s="92"/>
      <c r="N6" s="49">
        <v>5</v>
      </c>
    </row>
    <row r="7" spans="2:14" s="28" customFormat="1" ht="15.75">
      <c r="B7" s="51" t="s">
        <v>4</v>
      </c>
      <c r="C7" s="65" t="s">
        <v>5</v>
      </c>
      <c r="D7" s="65"/>
      <c r="E7" s="65"/>
      <c r="F7" s="65"/>
      <c r="G7" s="65"/>
      <c r="H7" s="67">
        <v>7776280</v>
      </c>
      <c r="I7" s="67"/>
      <c r="J7" s="67">
        <f>J8+J11+J15+J17+J37</f>
        <v>7776280</v>
      </c>
      <c r="K7" s="67"/>
      <c r="L7" s="75">
        <f>L8+L11+L15+L17+L37</f>
        <v>9653058.61</v>
      </c>
      <c r="M7" s="75"/>
      <c r="N7" s="52">
        <f>L7/J7</f>
        <v>1.2413465834563568</v>
      </c>
    </row>
    <row r="8" spans="2:14" s="28" customFormat="1" ht="15.75">
      <c r="B8" s="51" t="s">
        <v>6</v>
      </c>
      <c r="C8" s="65" t="s">
        <v>7</v>
      </c>
      <c r="D8" s="65"/>
      <c r="E8" s="65"/>
      <c r="F8" s="65"/>
      <c r="G8" s="65"/>
      <c r="H8" s="67">
        <v>2440</v>
      </c>
      <c r="I8" s="67"/>
      <c r="J8" s="67">
        <f>J9</f>
        <v>2440</v>
      </c>
      <c r="K8" s="67"/>
      <c r="L8" s="67">
        <f>L9</f>
        <v>2985</v>
      </c>
      <c r="M8" s="67"/>
      <c r="N8" s="52">
        <f aca="true" t="shared" si="0" ref="N8:N69">L8/J8</f>
        <v>1.223360655737705</v>
      </c>
    </row>
    <row r="9" spans="2:14" s="28" customFormat="1" ht="15.75">
      <c r="B9" s="51" t="s">
        <v>8</v>
      </c>
      <c r="C9" s="65" t="s">
        <v>9</v>
      </c>
      <c r="D9" s="65"/>
      <c r="E9" s="65"/>
      <c r="F9" s="65"/>
      <c r="G9" s="65"/>
      <c r="H9" s="67">
        <v>2440</v>
      </c>
      <c r="I9" s="67"/>
      <c r="J9" s="67">
        <f>J10</f>
        <v>2440</v>
      </c>
      <c r="K9" s="67"/>
      <c r="L9" s="67">
        <f>L10</f>
        <v>2985</v>
      </c>
      <c r="M9" s="67"/>
      <c r="N9" s="52">
        <f t="shared" si="0"/>
        <v>1.223360655737705</v>
      </c>
    </row>
    <row r="10" spans="2:14" s="28" customFormat="1" ht="15.75">
      <c r="B10" s="53" t="s">
        <v>10</v>
      </c>
      <c r="C10" s="66" t="s">
        <v>11</v>
      </c>
      <c r="D10" s="66"/>
      <c r="E10" s="66"/>
      <c r="F10" s="66"/>
      <c r="G10" s="66"/>
      <c r="H10" s="68">
        <v>2440</v>
      </c>
      <c r="I10" s="68"/>
      <c r="J10" s="68">
        <v>2440</v>
      </c>
      <c r="K10" s="68"/>
      <c r="L10" s="68">
        <v>2985</v>
      </c>
      <c r="M10" s="68"/>
      <c r="N10" s="52">
        <f t="shared" si="0"/>
        <v>1.223360655737705</v>
      </c>
    </row>
    <row r="11" spans="2:14" s="28" customFormat="1" ht="15.75">
      <c r="B11" s="51" t="s">
        <v>12</v>
      </c>
      <c r="C11" s="65" t="s">
        <v>13</v>
      </c>
      <c r="D11" s="65"/>
      <c r="E11" s="65"/>
      <c r="F11" s="65"/>
      <c r="G11" s="65"/>
      <c r="H11" s="67">
        <v>75000</v>
      </c>
      <c r="I11" s="67"/>
      <c r="J11" s="67">
        <f>J12</f>
        <v>75000</v>
      </c>
      <c r="K11" s="67"/>
      <c r="L11" s="67">
        <f>L12</f>
        <v>50030.39</v>
      </c>
      <c r="M11" s="67"/>
      <c r="N11" s="52">
        <f t="shared" si="0"/>
        <v>0.6670718666666666</v>
      </c>
    </row>
    <row r="12" spans="2:14" s="28" customFormat="1" ht="15.75">
      <c r="B12" s="51" t="s">
        <v>14</v>
      </c>
      <c r="C12" s="65" t="s">
        <v>15</v>
      </c>
      <c r="D12" s="65"/>
      <c r="E12" s="65"/>
      <c r="F12" s="65"/>
      <c r="G12" s="65"/>
      <c r="H12" s="67">
        <v>75000</v>
      </c>
      <c r="I12" s="67"/>
      <c r="J12" s="67">
        <f>J13</f>
        <v>75000</v>
      </c>
      <c r="K12" s="67"/>
      <c r="L12" s="67">
        <f>L13+M14</f>
        <v>50030.39</v>
      </c>
      <c r="M12" s="67"/>
      <c r="N12" s="52">
        <f t="shared" si="0"/>
        <v>0.6670718666666666</v>
      </c>
    </row>
    <row r="13" spans="2:14" s="28" customFormat="1" ht="15.75">
      <c r="B13" s="53" t="s">
        <v>16</v>
      </c>
      <c r="C13" s="83" t="s">
        <v>17</v>
      </c>
      <c r="D13" s="83"/>
      <c r="E13" s="83"/>
      <c r="F13" s="83"/>
      <c r="G13" s="83"/>
      <c r="H13" s="74">
        <v>75000</v>
      </c>
      <c r="I13" s="74"/>
      <c r="J13" s="74">
        <v>75000</v>
      </c>
      <c r="K13" s="74"/>
      <c r="L13" s="74">
        <v>49979</v>
      </c>
      <c r="M13" s="74"/>
      <c r="N13" s="52">
        <f t="shared" si="0"/>
        <v>0.6663866666666667</v>
      </c>
    </row>
    <row r="14" spans="2:14" s="28" customFormat="1" ht="15.75">
      <c r="B14" s="53">
        <v>13020200</v>
      </c>
      <c r="C14" s="66" t="s">
        <v>108</v>
      </c>
      <c r="D14" s="66"/>
      <c r="E14" s="66"/>
      <c r="F14" s="66"/>
      <c r="G14" s="66"/>
      <c r="H14" s="55"/>
      <c r="I14" s="56">
        <v>0</v>
      </c>
      <c r="J14" s="56">
        <v>0</v>
      </c>
      <c r="K14" s="55"/>
      <c r="L14" s="57"/>
      <c r="M14" s="56">
        <v>51.39</v>
      </c>
      <c r="N14" s="52"/>
    </row>
    <row r="15" spans="2:14" s="28" customFormat="1" ht="15.75">
      <c r="B15" s="51" t="s">
        <v>18</v>
      </c>
      <c r="C15" s="84" t="s">
        <v>19</v>
      </c>
      <c r="D15" s="84"/>
      <c r="E15" s="84"/>
      <c r="F15" s="84"/>
      <c r="G15" s="84"/>
      <c r="H15" s="75">
        <v>1220000</v>
      </c>
      <c r="I15" s="75"/>
      <c r="J15" s="75">
        <f>J16</f>
        <v>1220000</v>
      </c>
      <c r="K15" s="75"/>
      <c r="L15" s="75">
        <f>L16</f>
        <v>1106473.97</v>
      </c>
      <c r="M15" s="75"/>
      <c r="N15" s="52">
        <f t="shared" si="0"/>
        <v>0.9069458770491803</v>
      </c>
    </row>
    <row r="16" spans="2:14" s="28" customFormat="1" ht="15.75">
      <c r="B16" s="53" t="s">
        <v>20</v>
      </c>
      <c r="C16" s="66" t="s">
        <v>21</v>
      </c>
      <c r="D16" s="66"/>
      <c r="E16" s="66"/>
      <c r="F16" s="66"/>
      <c r="G16" s="66"/>
      <c r="H16" s="68">
        <v>1220000</v>
      </c>
      <c r="I16" s="68"/>
      <c r="J16" s="68">
        <v>1220000</v>
      </c>
      <c r="K16" s="68"/>
      <c r="L16" s="68">
        <v>1106473.97</v>
      </c>
      <c r="M16" s="68"/>
      <c r="N16" s="52">
        <f t="shared" si="0"/>
        <v>0.9069458770491803</v>
      </c>
    </row>
    <row r="17" spans="2:14" s="28" customFormat="1" ht="15.75">
      <c r="B17" s="51" t="s">
        <v>22</v>
      </c>
      <c r="C17" s="65" t="s">
        <v>23</v>
      </c>
      <c r="D17" s="65"/>
      <c r="E17" s="65"/>
      <c r="F17" s="65"/>
      <c r="G17" s="65"/>
      <c r="H17" s="67">
        <v>6466640</v>
      </c>
      <c r="I17" s="67"/>
      <c r="J17" s="67">
        <f>J18+J28+J34</f>
        <v>6466640</v>
      </c>
      <c r="K17" s="67"/>
      <c r="L17" s="67">
        <f>L18+L28+L34+L31</f>
        <v>8493569.25</v>
      </c>
      <c r="M17" s="67"/>
      <c r="N17" s="52">
        <f t="shared" si="0"/>
        <v>1.313443960078186</v>
      </c>
    </row>
    <row r="18" spans="2:14" s="28" customFormat="1" ht="15.75">
      <c r="B18" s="51" t="s">
        <v>24</v>
      </c>
      <c r="C18" s="65" t="s">
        <v>25</v>
      </c>
      <c r="D18" s="65"/>
      <c r="E18" s="65"/>
      <c r="F18" s="65"/>
      <c r="G18" s="65"/>
      <c r="H18" s="67">
        <v>2796640</v>
      </c>
      <c r="I18" s="67"/>
      <c r="J18" s="67">
        <f>J19+J20+J21+J22+J23+J24+J25+J26+J27</f>
        <v>2796640</v>
      </c>
      <c r="K18" s="67"/>
      <c r="L18" s="67">
        <f>L19+L20+L21+L22+L23+L24+L25+L26+L27</f>
        <v>3395767.75</v>
      </c>
      <c r="M18" s="67"/>
      <c r="N18" s="52">
        <f t="shared" si="0"/>
        <v>1.2142312739573202</v>
      </c>
    </row>
    <row r="19" spans="2:14" s="28" customFormat="1" ht="15.75">
      <c r="B19" s="53" t="s">
        <v>26</v>
      </c>
      <c r="C19" s="66" t="s">
        <v>27</v>
      </c>
      <c r="D19" s="66"/>
      <c r="E19" s="66"/>
      <c r="F19" s="66"/>
      <c r="G19" s="66"/>
      <c r="H19" s="68">
        <v>4700</v>
      </c>
      <c r="I19" s="68"/>
      <c r="J19" s="68">
        <v>4700</v>
      </c>
      <c r="K19" s="68"/>
      <c r="L19" s="68">
        <v>7614.61</v>
      </c>
      <c r="M19" s="68"/>
      <c r="N19" s="52">
        <f t="shared" si="0"/>
        <v>1.6201297872340426</v>
      </c>
    </row>
    <row r="20" spans="2:14" s="28" customFormat="1" ht="15.75">
      <c r="B20" s="53" t="s">
        <v>28</v>
      </c>
      <c r="C20" s="66" t="s">
        <v>29</v>
      </c>
      <c r="D20" s="66"/>
      <c r="E20" s="66"/>
      <c r="F20" s="66"/>
      <c r="G20" s="66"/>
      <c r="H20" s="68">
        <v>2440</v>
      </c>
      <c r="I20" s="68"/>
      <c r="J20" s="68">
        <v>2440</v>
      </c>
      <c r="K20" s="68"/>
      <c r="L20" s="68">
        <v>0</v>
      </c>
      <c r="M20" s="68"/>
      <c r="N20" s="52">
        <f t="shared" si="0"/>
        <v>0</v>
      </c>
    </row>
    <row r="21" spans="2:14" s="28" customFormat="1" ht="15.75">
      <c r="B21" s="53" t="s">
        <v>30</v>
      </c>
      <c r="C21" s="66" t="s">
        <v>31</v>
      </c>
      <c r="D21" s="66"/>
      <c r="E21" s="66"/>
      <c r="F21" s="66"/>
      <c r="G21" s="66"/>
      <c r="H21" s="68">
        <v>124700</v>
      </c>
      <c r="I21" s="68"/>
      <c r="J21" s="68">
        <v>124700</v>
      </c>
      <c r="K21" s="68"/>
      <c r="L21" s="68">
        <v>168675.83</v>
      </c>
      <c r="M21" s="68"/>
      <c r="N21" s="52">
        <f t="shared" si="0"/>
        <v>1.3526530072173215</v>
      </c>
    </row>
    <row r="22" spans="2:14" s="28" customFormat="1" ht="15.75">
      <c r="B22" s="53" t="s">
        <v>32</v>
      </c>
      <c r="C22" s="66" t="s">
        <v>33</v>
      </c>
      <c r="D22" s="66"/>
      <c r="E22" s="66"/>
      <c r="F22" s="66"/>
      <c r="G22" s="66"/>
      <c r="H22" s="68">
        <v>675000</v>
      </c>
      <c r="I22" s="68"/>
      <c r="J22" s="68">
        <v>675000</v>
      </c>
      <c r="K22" s="68"/>
      <c r="L22" s="68">
        <v>1332916.66</v>
      </c>
      <c r="M22" s="68"/>
      <c r="N22" s="52">
        <f t="shared" si="0"/>
        <v>1.974691348148148</v>
      </c>
    </row>
    <row r="23" spans="2:14" s="28" customFormat="1" ht="15.75">
      <c r="B23" s="53" t="s">
        <v>34</v>
      </c>
      <c r="C23" s="66" t="s">
        <v>35</v>
      </c>
      <c r="D23" s="66"/>
      <c r="E23" s="66"/>
      <c r="F23" s="66"/>
      <c r="G23" s="66"/>
      <c r="H23" s="68">
        <v>998500</v>
      </c>
      <c r="I23" s="68"/>
      <c r="J23" s="68">
        <v>998500</v>
      </c>
      <c r="K23" s="68"/>
      <c r="L23" s="68">
        <v>1137989.24</v>
      </c>
      <c r="M23" s="68"/>
      <c r="N23" s="52">
        <f t="shared" si="0"/>
        <v>1.1396987881822733</v>
      </c>
    </row>
    <row r="24" spans="2:14" s="28" customFormat="1" ht="15.75">
      <c r="B24" s="53" t="s">
        <v>36</v>
      </c>
      <c r="C24" s="66" t="s">
        <v>37</v>
      </c>
      <c r="D24" s="66"/>
      <c r="E24" s="66"/>
      <c r="F24" s="66"/>
      <c r="G24" s="66"/>
      <c r="H24" s="68">
        <v>24400</v>
      </c>
      <c r="I24" s="68"/>
      <c r="J24" s="68">
        <v>24400</v>
      </c>
      <c r="K24" s="68"/>
      <c r="L24" s="68">
        <v>70612.93</v>
      </c>
      <c r="M24" s="68"/>
      <c r="N24" s="52">
        <f t="shared" si="0"/>
        <v>2.893972540983606</v>
      </c>
    </row>
    <row r="25" spans="2:14" s="28" customFormat="1" ht="15.75">
      <c r="B25" s="53" t="s">
        <v>38</v>
      </c>
      <c r="C25" s="66" t="s">
        <v>39</v>
      </c>
      <c r="D25" s="66"/>
      <c r="E25" s="66"/>
      <c r="F25" s="66"/>
      <c r="G25" s="66"/>
      <c r="H25" s="68">
        <v>300000</v>
      </c>
      <c r="I25" s="68"/>
      <c r="J25" s="68">
        <v>300000</v>
      </c>
      <c r="K25" s="68"/>
      <c r="L25" s="68">
        <v>221625.15</v>
      </c>
      <c r="M25" s="68"/>
      <c r="N25" s="52">
        <f t="shared" si="0"/>
        <v>0.7387505</v>
      </c>
    </row>
    <row r="26" spans="2:14" s="28" customFormat="1" ht="15.75">
      <c r="B26" s="53" t="s">
        <v>40</v>
      </c>
      <c r="C26" s="66" t="s">
        <v>41</v>
      </c>
      <c r="D26" s="66"/>
      <c r="E26" s="66"/>
      <c r="F26" s="66"/>
      <c r="G26" s="66"/>
      <c r="H26" s="68">
        <v>647500</v>
      </c>
      <c r="I26" s="68"/>
      <c r="J26" s="68">
        <v>647500</v>
      </c>
      <c r="K26" s="68"/>
      <c r="L26" s="68">
        <v>425083.33</v>
      </c>
      <c r="M26" s="68"/>
      <c r="N26" s="52">
        <f t="shared" si="0"/>
        <v>0.6564993513513514</v>
      </c>
    </row>
    <row r="27" spans="2:14" s="28" customFormat="1" ht="15.75">
      <c r="B27" s="53" t="s">
        <v>42</v>
      </c>
      <c r="C27" s="66" t="s">
        <v>43</v>
      </c>
      <c r="D27" s="66"/>
      <c r="E27" s="66"/>
      <c r="F27" s="66"/>
      <c r="G27" s="66"/>
      <c r="H27" s="68">
        <v>19400</v>
      </c>
      <c r="I27" s="68"/>
      <c r="J27" s="68">
        <v>19400</v>
      </c>
      <c r="K27" s="68"/>
      <c r="L27" s="68">
        <v>31250</v>
      </c>
      <c r="M27" s="68"/>
      <c r="N27" s="52">
        <f t="shared" si="0"/>
        <v>1.6108247422680413</v>
      </c>
    </row>
    <row r="28" spans="2:14" s="28" customFormat="1" ht="15.75">
      <c r="B28" s="51" t="s">
        <v>44</v>
      </c>
      <c r="C28" s="65" t="s">
        <v>45</v>
      </c>
      <c r="D28" s="65"/>
      <c r="E28" s="65"/>
      <c r="F28" s="65"/>
      <c r="G28" s="65"/>
      <c r="H28" s="67">
        <v>10000</v>
      </c>
      <c r="I28" s="67"/>
      <c r="J28" s="67">
        <f>J29+J30</f>
        <v>10000</v>
      </c>
      <c r="K28" s="67"/>
      <c r="L28" s="67">
        <f>L29+L30</f>
        <v>0</v>
      </c>
      <c r="M28" s="67"/>
      <c r="N28" s="52">
        <f t="shared" si="0"/>
        <v>0</v>
      </c>
    </row>
    <row r="29" spans="2:14" s="28" customFormat="1" ht="15.75">
      <c r="B29" s="53" t="s">
        <v>46</v>
      </c>
      <c r="C29" s="66" t="s">
        <v>47</v>
      </c>
      <c r="D29" s="66"/>
      <c r="E29" s="66"/>
      <c r="F29" s="66"/>
      <c r="G29" s="66"/>
      <c r="H29" s="68">
        <v>5000</v>
      </c>
      <c r="I29" s="68"/>
      <c r="J29" s="68">
        <v>5000</v>
      </c>
      <c r="K29" s="68"/>
      <c r="L29" s="72">
        <v>0</v>
      </c>
      <c r="M29" s="73"/>
      <c r="N29" s="52">
        <f t="shared" si="0"/>
        <v>0</v>
      </c>
    </row>
    <row r="30" spans="2:14" s="28" customFormat="1" ht="15.75">
      <c r="B30" s="53" t="s">
        <v>48</v>
      </c>
      <c r="C30" s="66" t="s">
        <v>49</v>
      </c>
      <c r="D30" s="66"/>
      <c r="E30" s="66"/>
      <c r="F30" s="66"/>
      <c r="G30" s="66"/>
      <c r="H30" s="68">
        <v>5000</v>
      </c>
      <c r="I30" s="68"/>
      <c r="J30" s="68">
        <v>5000</v>
      </c>
      <c r="K30" s="68"/>
      <c r="L30" s="72">
        <v>0</v>
      </c>
      <c r="M30" s="73"/>
      <c r="N30" s="52">
        <f t="shared" si="0"/>
        <v>0</v>
      </c>
    </row>
    <row r="31" spans="2:14" s="28" customFormat="1" ht="15.75">
      <c r="B31" s="51">
        <v>18040000</v>
      </c>
      <c r="C31" s="65" t="s">
        <v>109</v>
      </c>
      <c r="D31" s="65"/>
      <c r="E31" s="65"/>
      <c r="F31" s="65"/>
      <c r="G31" s="65"/>
      <c r="H31" s="67">
        <v>0</v>
      </c>
      <c r="I31" s="67"/>
      <c r="J31" s="40">
        <v>0</v>
      </c>
      <c r="K31" s="40"/>
      <c r="L31" s="70">
        <f>L32+L33</f>
        <v>-955.6700000000001</v>
      </c>
      <c r="M31" s="71"/>
      <c r="N31" s="52"/>
    </row>
    <row r="32" spans="2:14" s="28" customFormat="1" ht="15.75">
      <c r="B32" s="53">
        <v>18040100</v>
      </c>
      <c r="C32" s="66" t="s">
        <v>110</v>
      </c>
      <c r="D32" s="66"/>
      <c r="E32" s="66"/>
      <c r="F32" s="66"/>
      <c r="G32" s="66"/>
      <c r="H32" s="68">
        <v>0</v>
      </c>
      <c r="I32" s="68"/>
      <c r="J32" s="54">
        <v>0</v>
      </c>
      <c r="K32" s="54"/>
      <c r="L32" s="68">
        <v>243.52</v>
      </c>
      <c r="M32" s="68"/>
      <c r="N32" s="52"/>
    </row>
    <row r="33" spans="2:14" s="28" customFormat="1" ht="15.75">
      <c r="B33" s="53">
        <v>18040200</v>
      </c>
      <c r="C33" s="66" t="s">
        <v>111</v>
      </c>
      <c r="D33" s="66"/>
      <c r="E33" s="66"/>
      <c r="F33" s="66"/>
      <c r="G33" s="66"/>
      <c r="H33" s="68">
        <v>0</v>
      </c>
      <c r="I33" s="68"/>
      <c r="J33" s="54">
        <v>0</v>
      </c>
      <c r="K33" s="54"/>
      <c r="L33" s="68">
        <v>-1199.19</v>
      </c>
      <c r="M33" s="68"/>
      <c r="N33" s="52"/>
    </row>
    <row r="34" spans="2:14" s="28" customFormat="1" ht="15.75">
      <c r="B34" s="51" t="s">
        <v>50</v>
      </c>
      <c r="C34" s="65" t="s">
        <v>51</v>
      </c>
      <c r="D34" s="65"/>
      <c r="E34" s="65"/>
      <c r="F34" s="65"/>
      <c r="G34" s="65"/>
      <c r="H34" s="67">
        <v>3660000</v>
      </c>
      <c r="I34" s="67"/>
      <c r="J34" s="67">
        <f>J35+J36</f>
        <v>3660000</v>
      </c>
      <c r="K34" s="67"/>
      <c r="L34" s="67">
        <f>L35+L36</f>
        <v>5098757.17</v>
      </c>
      <c r="M34" s="67"/>
      <c r="N34" s="52">
        <f t="shared" si="0"/>
        <v>1.3931030519125682</v>
      </c>
    </row>
    <row r="35" spans="2:14" s="28" customFormat="1" ht="15.75">
      <c r="B35" s="53" t="s">
        <v>52</v>
      </c>
      <c r="C35" s="66" t="s">
        <v>53</v>
      </c>
      <c r="D35" s="66"/>
      <c r="E35" s="66"/>
      <c r="F35" s="66"/>
      <c r="G35" s="66"/>
      <c r="H35" s="68">
        <v>470000</v>
      </c>
      <c r="I35" s="68"/>
      <c r="J35" s="68">
        <v>470000</v>
      </c>
      <c r="K35" s="68"/>
      <c r="L35" s="68">
        <v>607842.01</v>
      </c>
      <c r="M35" s="68"/>
      <c r="N35" s="52">
        <f t="shared" si="0"/>
        <v>1.2932808723404257</v>
      </c>
    </row>
    <row r="36" spans="2:14" s="28" customFormat="1" ht="15.75">
      <c r="B36" s="53" t="s">
        <v>54</v>
      </c>
      <c r="C36" s="66" t="s">
        <v>55</v>
      </c>
      <c r="D36" s="66"/>
      <c r="E36" s="66"/>
      <c r="F36" s="66"/>
      <c r="G36" s="66"/>
      <c r="H36" s="68">
        <v>3190000</v>
      </c>
      <c r="I36" s="68"/>
      <c r="J36" s="68">
        <v>3190000</v>
      </c>
      <c r="K36" s="68"/>
      <c r="L36" s="68">
        <v>4490915.16</v>
      </c>
      <c r="M36" s="68"/>
      <c r="N36" s="52">
        <f t="shared" si="0"/>
        <v>1.4078103949843261</v>
      </c>
    </row>
    <row r="37" spans="2:14" s="28" customFormat="1" ht="15.75">
      <c r="B37" s="51" t="s">
        <v>56</v>
      </c>
      <c r="C37" s="65" t="s">
        <v>57</v>
      </c>
      <c r="D37" s="65"/>
      <c r="E37" s="65"/>
      <c r="F37" s="65"/>
      <c r="G37" s="65"/>
      <c r="H37" s="67">
        <v>12200</v>
      </c>
      <c r="I37" s="67"/>
      <c r="J37" s="67">
        <f>J38</f>
        <v>12200</v>
      </c>
      <c r="K37" s="67"/>
      <c r="L37" s="67">
        <f>L38</f>
        <v>0</v>
      </c>
      <c r="M37" s="67"/>
      <c r="N37" s="52">
        <f t="shared" si="0"/>
        <v>0</v>
      </c>
    </row>
    <row r="38" spans="2:14" s="28" customFormat="1" ht="15.75">
      <c r="B38" s="51" t="s">
        <v>58</v>
      </c>
      <c r="C38" s="65" t="s">
        <v>59</v>
      </c>
      <c r="D38" s="65"/>
      <c r="E38" s="65"/>
      <c r="F38" s="65"/>
      <c r="G38" s="65"/>
      <c r="H38" s="67">
        <v>12200</v>
      </c>
      <c r="I38" s="67"/>
      <c r="J38" s="67">
        <f>J39+J40</f>
        <v>12200</v>
      </c>
      <c r="K38" s="67"/>
      <c r="L38" s="67">
        <f>L39+L40</f>
        <v>0</v>
      </c>
      <c r="M38" s="67"/>
      <c r="N38" s="52">
        <f t="shared" si="0"/>
        <v>0</v>
      </c>
    </row>
    <row r="39" spans="2:14" s="28" customFormat="1" ht="15.75">
      <c r="B39" s="53" t="s">
        <v>60</v>
      </c>
      <c r="C39" s="66" t="s">
        <v>61</v>
      </c>
      <c r="D39" s="66"/>
      <c r="E39" s="66"/>
      <c r="F39" s="66"/>
      <c r="G39" s="66"/>
      <c r="H39" s="68">
        <v>7500</v>
      </c>
      <c r="I39" s="68"/>
      <c r="J39" s="68">
        <v>7500</v>
      </c>
      <c r="K39" s="68"/>
      <c r="L39" s="68">
        <v>0</v>
      </c>
      <c r="M39" s="68"/>
      <c r="N39" s="52">
        <f t="shared" si="0"/>
        <v>0</v>
      </c>
    </row>
    <row r="40" spans="2:14" s="28" customFormat="1" ht="15.75">
      <c r="B40" s="53" t="s">
        <v>62</v>
      </c>
      <c r="C40" s="66" t="s">
        <v>63</v>
      </c>
      <c r="D40" s="66"/>
      <c r="E40" s="66"/>
      <c r="F40" s="66"/>
      <c r="G40" s="66"/>
      <c r="H40" s="68">
        <v>4700</v>
      </c>
      <c r="I40" s="68"/>
      <c r="J40" s="68">
        <v>4700</v>
      </c>
      <c r="K40" s="68"/>
      <c r="L40" s="68">
        <v>0</v>
      </c>
      <c r="M40" s="68"/>
      <c r="N40" s="52">
        <f t="shared" si="0"/>
        <v>0</v>
      </c>
    </row>
    <row r="41" spans="2:14" s="28" customFormat="1" ht="15.75">
      <c r="B41" s="51" t="s">
        <v>64</v>
      </c>
      <c r="C41" s="65" t="s">
        <v>65</v>
      </c>
      <c r="D41" s="65"/>
      <c r="E41" s="65"/>
      <c r="F41" s="65"/>
      <c r="G41" s="65"/>
      <c r="H41" s="67">
        <v>1345950</v>
      </c>
      <c r="I41" s="67"/>
      <c r="J41" s="67">
        <f>J42+J48</f>
        <v>1345950</v>
      </c>
      <c r="K41" s="67"/>
      <c r="L41" s="67">
        <f>L42+L48+L61</f>
        <v>3113465.2199999997</v>
      </c>
      <c r="M41" s="67"/>
      <c r="N41" s="52">
        <f t="shared" si="0"/>
        <v>2.3132101638248077</v>
      </c>
    </row>
    <row r="42" spans="2:14" s="28" customFormat="1" ht="15.75">
      <c r="B42" s="51" t="s">
        <v>66</v>
      </c>
      <c r="C42" s="65" t="s">
        <v>67</v>
      </c>
      <c r="D42" s="65"/>
      <c r="E42" s="65"/>
      <c r="F42" s="65"/>
      <c r="G42" s="65"/>
      <c r="H42" s="85">
        <v>14550</v>
      </c>
      <c r="I42" s="85"/>
      <c r="J42" s="67">
        <f>J43+J46</f>
        <v>14550</v>
      </c>
      <c r="K42" s="67"/>
      <c r="L42" s="67">
        <f>L43+L46</f>
        <v>1020</v>
      </c>
      <c r="M42" s="67"/>
      <c r="N42" s="52">
        <f t="shared" si="0"/>
        <v>0.07010309278350516</v>
      </c>
    </row>
    <row r="43" spans="2:14" s="28" customFormat="1" ht="15.75">
      <c r="B43" s="51" t="s">
        <v>68</v>
      </c>
      <c r="C43" s="65" t="s">
        <v>69</v>
      </c>
      <c r="D43" s="65"/>
      <c r="E43" s="65"/>
      <c r="F43" s="65"/>
      <c r="G43" s="86"/>
      <c r="H43" s="85">
        <v>12200</v>
      </c>
      <c r="I43" s="85"/>
      <c r="J43" s="69">
        <f>J45</f>
        <v>12200</v>
      </c>
      <c r="K43" s="67"/>
      <c r="L43" s="69">
        <f>L45</f>
        <v>0</v>
      </c>
      <c r="M43" s="67"/>
      <c r="N43" s="52">
        <f t="shared" si="0"/>
        <v>0</v>
      </c>
    </row>
    <row r="44" spans="2:14" s="28" customFormat="1" ht="15">
      <c r="B44" s="58"/>
      <c r="C44" s="65"/>
      <c r="D44" s="65"/>
      <c r="E44" s="65"/>
      <c r="F44" s="65"/>
      <c r="G44" s="86"/>
      <c r="H44" s="59"/>
      <c r="I44" s="59"/>
      <c r="J44" s="59"/>
      <c r="K44" s="60"/>
      <c r="L44" s="59"/>
      <c r="M44" s="60"/>
      <c r="N44" s="52"/>
    </row>
    <row r="45" spans="2:14" s="28" customFormat="1" ht="15.75">
      <c r="B45" s="53" t="s">
        <v>70</v>
      </c>
      <c r="C45" s="66" t="s">
        <v>71</v>
      </c>
      <c r="D45" s="66"/>
      <c r="E45" s="66"/>
      <c r="F45" s="66"/>
      <c r="G45" s="66"/>
      <c r="H45" s="68">
        <v>12200</v>
      </c>
      <c r="I45" s="68"/>
      <c r="J45" s="68">
        <v>12200</v>
      </c>
      <c r="K45" s="68"/>
      <c r="L45" s="68">
        <v>0</v>
      </c>
      <c r="M45" s="68"/>
      <c r="N45" s="52">
        <f t="shared" si="0"/>
        <v>0</v>
      </c>
    </row>
    <row r="46" spans="2:14" s="28" customFormat="1" ht="15.75">
      <c r="B46" s="51" t="s">
        <v>72</v>
      </c>
      <c r="C46" s="65" t="s">
        <v>73</v>
      </c>
      <c r="D46" s="65"/>
      <c r="E46" s="65"/>
      <c r="F46" s="65"/>
      <c r="G46" s="65"/>
      <c r="H46" s="67">
        <v>2350</v>
      </c>
      <c r="I46" s="67"/>
      <c r="J46" s="67">
        <f>J47</f>
        <v>2350</v>
      </c>
      <c r="K46" s="67"/>
      <c r="L46" s="67">
        <f>L47</f>
        <v>1020</v>
      </c>
      <c r="M46" s="67"/>
      <c r="N46" s="52">
        <f t="shared" si="0"/>
        <v>0.4340425531914894</v>
      </c>
    </row>
    <row r="47" spans="2:14" s="28" customFormat="1" ht="15.75">
      <c r="B47" s="53" t="s">
        <v>74</v>
      </c>
      <c r="C47" s="66" t="s">
        <v>75</v>
      </c>
      <c r="D47" s="66"/>
      <c r="E47" s="66"/>
      <c r="F47" s="66"/>
      <c r="G47" s="66"/>
      <c r="H47" s="68">
        <v>2350</v>
      </c>
      <c r="I47" s="68"/>
      <c r="J47" s="68">
        <v>2350</v>
      </c>
      <c r="K47" s="68"/>
      <c r="L47" s="68">
        <v>1020</v>
      </c>
      <c r="M47" s="68"/>
      <c r="N47" s="52">
        <f t="shared" si="0"/>
        <v>0.4340425531914894</v>
      </c>
    </row>
    <row r="48" spans="2:14" s="28" customFormat="1" ht="15.75">
      <c r="B48" s="51" t="s">
        <v>76</v>
      </c>
      <c r="C48" s="65" t="s">
        <v>77</v>
      </c>
      <c r="D48" s="65"/>
      <c r="E48" s="65"/>
      <c r="F48" s="65"/>
      <c r="G48" s="65"/>
      <c r="H48" s="67">
        <v>1331400</v>
      </c>
      <c r="I48" s="67"/>
      <c r="J48" s="67">
        <f>J50+J54+J57</f>
        <v>1331400</v>
      </c>
      <c r="K48" s="67"/>
      <c r="L48" s="67">
        <f>L50+L54+L57</f>
        <v>3102575.2199999997</v>
      </c>
      <c r="M48" s="67"/>
      <c r="N48" s="52">
        <f t="shared" si="0"/>
        <v>2.3303103650292925</v>
      </c>
    </row>
    <row r="49" spans="2:14" s="28" customFormat="1" ht="15">
      <c r="B49" s="58"/>
      <c r="C49" s="65"/>
      <c r="D49" s="65"/>
      <c r="E49" s="65"/>
      <c r="F49" s="65"/>
      <c r="G49" s="65"/>
      <c r="H49" s="58"/>
      <c r="I49" s="58"/>
      <c r="J49" s="58"/>
      <c r="K49" s="58"/>
      <c r="L49" s="58"/>
      <c r="M49" s="58"/>
      <c r="N49" s="52"/>
    </row>
    <row r="50" spans="2:14" s="28" customFormat="1" ht="15.75">
      <c r="B50" s="51" t="s">
        <v>78</v>
      </c>
      <c r="C50" s="65" t="s">
        <v>79</v>
      </c>
      <c r="D50" s="65"/>
      <c r="E50" s="65"/>
      <c r="F50" s="65"/>
      <c r="G50" s="65"/>
      <c r="H50" s="67">
        <v>473500</v>
      </c>
      <c r="I50" s="67"/>
      <c r="J50" s="67">
        <f>J52+J51</f>
        <v>473500</v>
      </c>
      <c r="K50" s="67"/>
      <c r="L50" s="67">
        <f>L52+L51+L53</f>
        <v>1225681.9</v>
      </c>
      <c r="M50" s="67"/>
      <c r="N50" s="52">
        <f t="shared" si="0"/>
        <v>2.588557338965153</v>
      </c>
    </row>
    <row r="51" spans="2:14" s="28" customFormat="1" ht="15.75">
      <c r="B51" s="53">
        <v>22010300</v>
      </c>
      <c r="C51" s="66" t="s">
        <v>107</v>
      </c>
      <c r="D51" s="66"/>
      <c r="E51" s="66"/>
      <c r="F51" s="66"/>
      <c r="G51" s="66"/>
      <c r="H51" s="68">
        <v>0</v>
      </c>
      <c r="I51" s="68"/>
      <c r="J51" s="68">
        <v>0</v>
      </c>
      <c r="K51" s="68"/>
      <c r="L51" s="68">
        <v>4070</v>
      </c>
      <c r="M51" s="68"/>
      <c r="N51" s="52"/>
    </row>
    <row r="52" spans="2:14" s="28" customFormat="1" ht="15.75">
      <c r="B52" s="53" t="s">
        <v>80</v>
      </c>
      <c r="C52" s="66" t="s">
        <v>81</v>
      </c>
      <c r="D52" s="66"/>
      <c r="E52" s="66"/>
      <c r="F52" s="66"/>
      <c r="G52" s="66"/>
      <c r="H52" s="68">
        <v>473500</v>
      </c>
      <c r="I52" s="68"/>
      <c r="J52" s="68">
        <v>473500</v>
      </c>
      <c r="K52" s="68"/>
      <c r="L52" s="68">
        <v>1221555.9</v>
      </c>
      <c r="M52" s="68"/>
      <c r="N52" s="52">
        <f t="shared" si="0"/>
        <v>2.5798435058078137</v>
      </c>
    </row>
    <row r="53" spans="2:14" s="28" customFormat="1" ht="15.75">
      <c r="B53" s="53">
        <v>22012600</v>
      </c>
      <c r="C53" s="66" t="s">
        <v>112</v>
      </c>
      <c r="D53" s="66"/>
      <c r="E53" s="66"/>
      <c r="F53" s="66"/>
      <c r="G53" s="66"/>
      <c r="H53" s="68">
        <v>0</v>
      </c>
      <c r="I53" s="68"/>
      <c r="J53" s="54">
        <v>0</v>
      </c>
      <c r="K53" s="54"/>
      <c r="L53" s="68">
        <v>56</v>
      </c>
      <c r="M53" s="68"/>
      <c r="N53" s="52"/>
    </row>
    <row r="54" spans="2:14" s="28" customFormat="1" ht="15.75">
      <c r="B54" s="51" t="s">
        <v>82</v>
      </c>
      <c r="C54" s="65" t="s">
        <v>83</v>
      </c>
      <c r="D54" s="65"/>
      <c r="E54" s="65"/>
      <c r="F54" s="65"/>
      <c r="G54" s="65"/>
      <c r="H54" s="67">
        <v>199700</v>
      </c>
      <c r="I54" s="67"/>
      <c r="J54" s="67">
        <f>J56</f>
        <v>199700</v>
      </c>
      <c r="K54" s="67"/>
      <c r="L54" s="67">
        <f>L56</f>
        <v>242043.26</v>
      </c>
      <c r="M54" s="67"/>
      <c r="N54" s="52">
        <f t="shared" si="0"/>
        <v>1.2120343515272909</v>
      </c>
    </row>
    <row r="55" spans="2:14" s="28" customFormat="1" ht="15">
      <c r="B55" s="58"/>
      <c r="C55" s="65"/>
      <c r="D55" s="65"/>
      <c r="E55" s="65"/>
      <c r="F55" s="65"/>
      <c r="G55" s="65"/>
      <c r="H55" s="58"/>
      <c r="I55" s="58"/>
      <c r="J55" s="58"/>
      <c r="K55" s="58"/>
      <c r="L55" s="58"/>
      <c r="M55" s="58"/>
      <c r="N55" s="52"/>
    </row>
    <row r="56" spans="2:14" s="28" customFormat="1" ht="15.75">
      <c r="B56" s="53" t="s">
        <v>84</v>
      </c>
      <c r="C56" s="66" t="s">
        <v>85</v>
      </c>
      <c r="D56" s="66"/>
      <c r="E56" s="66"/>
      <c r="F56" s="66"/>
      <c r="G56" s="66"/>
      <c r="H56" s="68">
        <v>199700</v>
      </c>
      <c r="I56" s="68"/>
      <c r="J56" s="68">
        <v>199700</v>
      </c>
      <c r="K56" s="68"/>
      <c r="L56" s="68">
        <v>242043.26</v>
      </c>
      <c r="M56" s="68"/>
      <c r="N56" s="52">
        <f t="shared" si="0"/>
        <v>1.2120343515272909</v>
      </c>
    </row>
    <row r="57" spans="2:14" s="28" customFormat="1" ht="15.75">
      <c r="B57" s="51" t="s">
        <v>86</v>
      </c>
      <c r="C57" s="65" t="s">
        <v>87</v>
      </c>
      <c r="D57" s="65"/>
      <c r="E57" s="65"/>
      <c r="F57" s="65"/>
      <c r="G57" s="65"/>
      <c r="H57" s="67">
        <v>658200</v>
      </c>
      <c r="I57" s="67"/>
      <c r="J57" s="67">
        <f>J58+J60</f>
        <v>658200</v>
      </c>
      <c r="K57" s="67"/>
      <c r="L57" s="67">
        <f>L58+L60+L59</f>
        <v>1634850.06</v>
      </c>
      <c r="M57" s="67"/>
      <c r="N57" s="52">
        <f t="shared" si="0"/>
        <v>2.483819598906108</v>
      </c>
    </row>
    <row r="58" spans="2:14" s="28" customFormat="1" ht="15.75">
      <c r="B58" s="53" t="s">
        <v>88</v>
      </c>
      <c r="C58" s="66" t="s">
        <v>89</v>
      </c>
      <c r="D58" s="66"/>
      <c r="E58" s="66"/>
      <c r="F58" s="66"/>
      <c r="G58" s="66"/>
      <c r="H58" s="68">
        <v>34700</v>
      </c>
      <c r="I58" s="68"/>
      <c r="J58" s="68">
        <v>34700</v>
      </c>
      <c r="K58" s="68"/>
      <c r="L58" s="68">
        <v>17124.6</v>
      </c>
      <c r="M58" s="68"/>
      <c r="N58" s="52">
        <f t="shared" si="0"/>
        <v>0.4935043227665706</v>
      </c>
    </row>
    <row r="59" spans="2:14" s="28" customFormat="1" ht="15.75">
      <c r="B59" s="53">
        <v>22090200</v>
      </c>
      <c r="C59" s="66" t="s">
        <v>114</v>
      </c>
      <c r="D59" s="66"/>
      <c r="E59" s="66"/>
      <c r="F59" s="66"/>
      <c r="G59" s="66"/>
      <c r="H59" s="68">
        <v>0</v>
      </c>
      <c r="I59" s="68"/>
      <c r="J59" s="54">
        <v>0</v>
      </c>
      <c r="K59" s="54"/>
      <c r="L59" s="68">
        <v>17</v>
      </c>
      <c r="M59" s="68"/>
      <c r="N59" s="52"/>
    </row>
    <row r="60" spans="2:14" s="28" customFormat="1" ht="15.75">
      <c r="B60" s="53" t="s">
        <v>90</v>
      </c>
      <c r="C60" s="66" t="s">
        <v>91</v>
      </c>
      <c r="D60" s="66"/>
      <c r="E60" s="66"/>
      <c r="F60" s="66"/>
      <c r="G60" s="66"/>
      <c r="H60" s="68">
        <v>623500</v>
      </c>
      <c r="I60" s="68"/>
      <c r="J60" s="68">
        <v>623500</v>
      </c>
      <c r="K60" s="68"/>
      <c r="L60" s="68">
        <v>1617708.46</v>
      </c>
      <c r="M60" s="68"/>
      <c r="N60" s="52">
        <f t="shared" si="0"/>
        <v>2.5945604811547716</v>
      </c>
    </row>
    <row r="61" spans="2:14" s="28" customFormat="1" ht="15.75">
      <c r="B61" s="51">
        <v>24000000</v>
      </c>
      <c r="C61" s="65" t="s">
        <v>113</v>
      </c>
      <c r="D61" s="65"/>
      <c r="E61" s="65"/>
      <c r="F61" s="65"/>
      <c r="G61" s="65"/>
      <c r="H61" s="67">
        <v>0</v>
      </c>
      <c r="I61" s="67"/>
      <c r="J61" s="40">
        <v>0</v>
      </c>
      <c r="K61" s="40"/>
      <c r="L61" s="67">
        <f>L62</f>
        <v>9870</v>
      </c>
      <c r="M61" s="67"/>
      <c r="N61" s="52"/>
    </row>
    <row r="62" spans="2:14" s="28" customFormat="1" ht="15.75">
      <c r="B62" s="51">
        <v>24060000</v>
      </c>
      <c r="C62" s="65" t="s">
        <v>73</v>
      </c>
      <c r="D62" s="65"/>
      <c r="E62" s="65"/>
      <c r="F62" s="65"/>
      <c r="G62" s="65"/>
      <c r="H62" s="67">
        <v>0</v>
      </c>
      <c r="I62" s="67"/>
      <c r="J62" s="40">
        <v>0</v>
      </c>
      <c r="K62" s="40"/>
      <c r="L62" s="67">
        <f>L63</f>
        <v>9870</v>
      </c>
      <c r="M62" s="67"/>
      <c r="N62" s="52"/>
    </row>
    <row r="63" spans="2:14" s="28" customFormat="1" ht="15.75">
      <c r="B63" s="53">
        <v>24060300</v>
      </c>
      <c r="C63" s="66" t="s">
        <v>73</v>
      </c>
      <c r="D63" s="66"/>
      <c r="E63" s="66"/>
      <c r="F63" s="66"/>
      <c r="G63" s="66"/>
      <c r="H63" s="68">
        <v>0</v>
      </c>
      <c r="I63" s="68"/>
      <c r="J63" s="54">
        <v>0</v>
      </c>
      <c r="K63" s="54"/>
      <c r="L63" s="68">
        <v>9870</v>
      </c>
      <c r="M63" s="68"/>
      <c r="N63" s="52"/>
    </row>
    <row r="64" spans="2:14" s="28" customFormat="1" ht="15.75">
      <c r="B64" s="51" t="s">
        <v>92</v>
      </c>
      <c r="C64" s="65" t="s">
        <v>93</v>
      </c>
      <c r="D64" s="65"/>
      <c r="E64" s="65"/>
      <c r="F64" s="65"/>
      <c r="G64" s="65"/>
      <c r="H64" s="67">
        <v>7161200</v>
      </c>
      <c r="I64" s="67"/>
      <c r="J64" s="67">
        <f>J65</f>
        <v>7161200</v>
      </c>
      <c r="K64" s="67"/>
      <c r="L64" s="67">
        <f>L65</f>
        <v>7161200</v>
      </c>
      <c r="M64" s="67"/>
      <c r="N64" s="52">
        <f t="shared" si="0"/>
        <v>1</v>
      </c>
    </row>
    <row r="65" spans="2:14" s="28" customFormat="1" ht="15.75">
      <c r="B65" s="51" t="s">
        <v>94</v>
      </c>
      <c r="C65" s="65" t="s">
        <v>95</v>
      </c>
      <c r="D65" s="65"/>
      <c r="E65" s="65"/>
      <c r="F65" s="65"/>
      <c r="G65" s="65"/>
      <c r="H65" s="67">
        <v>7161200</v>
      </c>
      <c r="I65" s="67"/>
      <c r="J65" s="67">
        <f>J66</f>
        <v>7161200</v>
      </c>
      <c r="K65" s="67"/>
      <c r="L65" s="67">
        <f>L66</f>
        <v>7161200</v>
      </c>
      <c r="M65" s="67"/>
      <c r="N65" s="52">
        <f t="shared" si="0"/>
        <v>1</v>
      </c>
    </row>
    <row r="66" spans="2:14" s="28" customFormat="1" ht="15.75">
      <c r="B66" s="51" t="s">
        <v>96</v>
      </c>
      <c r="C66" s="65" t="s">
        <v>97</v>
      </c>
      <c r="D66" s="65"/>
      <c r="E66" s="65"/>
      <c r="F66" s="65"/>
      <c r="G66" s="65"/>
      <c r="H66" s="67">
        <v>7161200</v>
      </c>
      <c r="I66" s="67"/>
      <c r="J66" s="67">
        <f>J67</f>
        <v>7161200</v>
      </c>
      <c r="K66" s="67"/>
      <c r="L66" s="67">
        <f>L67</f>
        <v>7161200</v>
      </c>
      <c r="M66" s="67"/>
      <c r="N66" s="52">
        <f t="shared" si="0"/>
        <v>1</v>
      </c>
    </row>
    <row r="67" spans="2:14" s="28" customFormat="1" ht="15.75">
      <c r="B67" s="61" t="s">
        <v>98</v>
      </c>
      <c r="C67" s="83" t="s">
        <v>99</v>
      </c>
      <c r="D67" s="83"/>
      <c r="E67" s="83"/>
      <c r="F67" s="83"/>
      <c r="G67" s="83"/>
      <c r="H67" s="68">
        <v>7161200</v>
      </c>
      <c r="I67" s="68"/>
      <c r="J67" s="68">
        <v>7161200</v>
      </c>
      <c r="K67" s="68"/>
      <c r="L67" s="68">
        <v>7161200</v>
      </c>
      <c r="M67" s="68"/>
      <c r="N67" s="52">
        <f t="shared" si="0"/>
        <v>1</v>
      </c>
    </row>
    <row r="68" spans="2:14" s="28" customFormat="1" ht="15.75">
      <c r="B68" s="89" t="s">
        <v>100</v>
      </c>
      <c r="C68" s="90"/>
      <c r="D68" s="90"/>
      <c r="E68" s="62"/>
      <c r="F68" s="62"/>
      <c r="G68" s="60"/>
      <c r="H68" s="71">
        <v>9122230</v>
      </c>
      <c r="I68" s="67"/>
      <c r="J68" s="67">
        <f>J7+J41</f>
        <v>9122230</v>
      </c>
      <c r="K68" s="67"/>
      <c r="L68" s="67">
        <f>L7+L41</f>
        <v>12766523.829999998</v>
      </c>
      <c r="M68" s="67"/>
      <c r="N68" s="52">
        <f t="shared" si="0"/>
        <v>1.3994959379449978</v>
      </c>
    </row>
    <row r="69" spans="2:14" s="28" customFormat="1" ht="15.75">
      <c r="B69" s="86" t="s">
        <v>101</v>
      </c>
      <c r="C69" s="88"/>
      <c r="D69" s="88"/>
      <c r="E69" s="63"/>
      <c r="F69" s="63"/>
      <c r="G69" s="64"/>
      <c r="H69" s="71">
        <v>16283430</v>
      </c>
      <c r="I69" s="67"/>
      <c r="J69" s="67">
        <f>J7+J41+J64</f>
        <v>16283430</v>
      </c>
      <c r="K69" s="67"/>
      <c r="L69" s="67">
        <f>L7+L41+L64</f>
        <v>19927723.83</v>
      </c>
      <c r="M69" s="67"/>
      <c r="N69" s="52">
        <f t="shared" si="0"/>
        <v>1.223803819588379</v>
      </c>
    </row>
    <row r="70" spans="2:14" ht="18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</row>
    <row r="71" ht="6" customHeight="1"/>
    <row r="72" spans="1:11" ht="12.75" customHeight="1">
      <c r="A72" s="87" t="s">
        <v>120</v>
      </c>
      <c r="B72" s="87"/>
      <c r="C72" s="87"/>
      <c r="D72" s="87"/>
      <c r="E72" s="87"/>
      <c r="G72" s="87" t="s">
        <v>121</v>
      </c>
      <c r="H72" s="87"/>
      <c r="I72" s="87"/>
      <c r="J72" s="87"/>
      <c r="K72" s="2"/>
    </row>
  </sheetData>
  <sheetProtection/>
  <mergeCells count="242">
    <mergeCell ref="L6:M6"/>
    <mergeCell ref="C14:G14"/>
    <mergeCell ref="C31:G31"/>
    <mergeCell ref="C32:G32"/>
    <mergeCell ref="H31:I31"/>
    <mergeCell ref="H32:I32"/>
    <mergeCell ref="C29:G29"/>
    <mergeCell ref="H29:I29"/>
    <mergeCell ref="C30:G30"/>
    <mergeCell ref="H30:I30"/>
    <mergeCell ref="H66:I66"/>
    <mergeCell ref="C67:G67"/>
    <mergeCell ref="H67:I67"/>
    <mergeCell ref="G72:J72"/>
    <mergeCell ref="A72:E72"/>
    <mergeCell ref="B69:D69"/>
    <mergeCell ref="H69:I69"/>
    <mergeCell ref="J69:K69"/>
    <mergeCell ref="B68:D68"/>
    <mergeCell ref="H68:I68"/>
    <mergeCell ref="J68:K68"/>
    <mergeCell ref="C64:G64"/>
    <mergeCell ref="H64:I64"/>
    <mergeCell ref="C65:G65"/>
    <mergeCell ref="H65:I65"/>
    <mergeCell ref="J66:K66"/>
    <mergeCell ref="J67:K67"/>
    <mergeCell ref="C66:G66"/>
    <mergeCell ref="J64:K64"/>
    <mergeCell ref="J65:K65"/>
    <mergeCell ref="C57:G57"/>
    <mergeCell ref="H57:I57"/>
    <mergeCell ref="C58:G58"/>
    <mergeCell ref="H58:I58"/>
    <mergeCell ref="C60:G60"/>
    <mergeCell ref="H60:I60"/>
    <mergeCell ref="C59:G59"/>
    <mergeCell ref="H59:I59"/>
    <mergeCell ref="C54:G55"/>
    <mergeCell ref="H54:I54"/>
    <mergeCell ref="C53:G53"/>
    <mergeCell ref="H53:I53"/>
    <mergeCell ref="C56:G56"/>
    <mergeCell ref="H56:I56"/>
    <mergeCell ref="C48:G49"/>
    <mergeCell ref="H48:I48"/>
    <mergeCell ref="C50:G50"/>
    <mergeCell ref="H50:I50"/>
    <mergeCell ref="C52:G52"/>
    <mergeCell ref="H52:I52"/>
    <mergeCell ref="C45:G45"/>
    <mergeCell ref="H45:I45"/>
    <mergeCell ref="C46:G46"/>
    <mergeCell ref="H46:I46"/>
    <mergeCell ref="C47:G47"/>
    <mergeCell ref="H47:I47"/>
    <mergeCell ref="C41:G41"/>
    <mergeCell ref="H41:I41"/>
    <mergeCell ref="C42:G42"/>
    <mergeCell ref="H42:I42"/>
    <mergeCell ref="C43:G44"/>
    <mergeCell ref="H43:I43"/>
    <mergeCell ref="C38:G38"/>
    <mergeCell ref="H38:I38"/>
    <mergeCell ref="C39:G39"/>
    <mergeCell ref="H39:I39"/>
    <mergeCell ref="C40:G40"/>
    <mergeCell ref="H40:I40"/>
    <mergeCell ref="J36:K36"/>
    <mergeCell ref="C36:G36"/>
    <mergeCell ref="H36:I36"/>
    <mergeCell ref="H27:I27"/>
    <mergeCell ref="C28:G28"/>
    <mergeCell ref="H37:I37"/>
    <mergeCell ref="L19:M19"/>
    <mergeCell ref="L20:M20"/>
    <mergeCell ref="L21:M21"/>
    <mergeCell ref="L22:M22"/>
    <mergeCell ref="C35:G35"/>
    <mergeCell ref="H35:I35"/>
    <mergeCell ref="J35:K35"/>
    <mergeCell ref="H28:I28"/>
    <mergeCell ref="C25:G25"/>
    <mergeCell ref="H25:I25"/>
    <mergeCell ref="C26:G26"/>
    <mergeCell ref="H26:I26"/>
    <mergeCell ref="C27:G27"/>
    <mergeCell ref="C22:G22"/>
    <mergeCell ref="H22:I22"/>
    <mergeCell ref="C23:G23"/>
    <mergeCell ref="H23:I23"/>
    <mergeCell ref="C24:G24"/>
    <mergeCell ref="H24:I24"/>
    <mergeCell ref="C19:G19"/>
    <mergeCell ref="H19:I19"/>
    <mergeCell ref="C20:G20"/>
    <mergeCell ref="H20:I20"/>
    <mergeCell ref="C21:G21"/>
    <mergeCell ref="H21:I21"/>
    <mergeCell ref="C16:G16"/>
    <mergeCell ref="H16:I16"/>
    <mergeCell ref="C17:G17"/>
    <mergeCell ref="H17:I17"/>
    <mergeCell ref="C18:G18"/>
    <mergeCell ref="H18:I18"/>
    <mergeCell ref="C12:G12"/>
    <mergeCell ref="H12:I12"/>
    <mergeCell ref="C13:G13"/>
    <mergeCell ref="H13:I13"/>
    <mergeCell ref="C15:G15"/>
    <mergeCell ref="H15:I15"/>
    <mergeCell ref="C9:G9"/>
    <mergeCell ref="H9:I9"/>
    <mergeCell ref="C10:G10"/>
    <mergeCell ref="H10:I10"/>
    <mergeCell ref="C11:G11"/>
    <mergeCell ref="H11:I11"/>
    <mergeCell ref="C6:G6"/>
    <mergeCell ref="H6:I6"/>
    <mergeCell ref="C7:G7"/>
    <mergeCell ref="H7:I7"/>
    <mergeCell ref="C8:G8"/>
    <mergeCell ref="H8:I8"/>
    <mergeCell ref="A1:L1"/>
    <mergeCell ref="J10:K10"/>
    <mergeCell ref="J7:K7"/>
    <mergeCell ref="J8:K8"/>
    <mergeCell ref="J9:K9"/>
    <mergeCell ref="L7:M7"/>
    <mergeCell ref="L8:M8"/>
    <mergeCell ref="L9:M9"/>
    <mergeCell ref="A4:C4"/>
    <mergeCell ref="C5:G5"/>
    <mergeCell ref="L10:M10"/>
    <mergeCell ref="A2:L2"/>
    <mergeCell ref="J11:K11"/>
    <mergeCell ref="J12:K12"/>
    <mergeCell ref="L11:M11"/>
    <mergeCell ref="L12:M12"/>
    <mergeCell ref="L5:M5"/>
    <mergeCell ref="A3:O3"/>
    <mergeCell ref="H5:I5"/>
    <mergeCell ref="J5:K5"/>
    <mergeCell ref="J18:K18"/>
    <mergeCell ref="J19:K19"/>
    <mergeCell ref="J20:K20"/>
    <mergeCell ref="J21:K21"/>
    <mergeCell ref="J13:K13"/>
    <mergeCell ref="J15:K15"/>
    <mergeCell ref="J16:K16"/>
    <mergeCell ref="J17:K17"/>
    <mergeCell ref="J26:K26"/>
    <mergeCell ref="J27:K27"/>
    <mergeCell ref="J28:K28"/>
    <mergeCell ref="J29:K29"/>
    <mergeCell ref="J22:K22"/>
    <mergeCell ref="J23:K23"/>
    <mergeCell ref="J24:K24"/>
    <mergeCell ref="J25:K25"/>
    <mergeCell ref="J41:K41"/>
    <mergeCell ref="J42:K42"/>
    <mergeCell ref="J43:K43"/>
    <mergeCell ref="J45:K45"/>
    <mergeCell ref="J30:K30"/>
    <mergeCell ref="J34:K34"/>
    <mergeCell ref="J39:K39"/>
    <mergeCell ref="J40:K40"/>
    <mergeCell ref="J37:K37"/>
    <mergeCell ref="J38:K38"/>
    <mergeCell ref="L13:M13"/>
    <mergeCell ref="L23:M23"/>
    <mergeCell ref="L24:M24"/>
    <mergeCell ref="L25:M25"/>
    <mergeCell ref="L30:M30"/>
    <mergeCell ref="L34:M34"/>
    <mergeCell ref="L15:M15"/>
    <mergeCell ref="L16:M16"/>
    <mergeCell ref="L17:M17"/>
    <mergeCell ref="L18:M18"/>
    <mergeCell ref="J58:K58"/>
    <mergeCell ref="J60:K60"/>
    <mergeCell ref="J46:K46"/>
    <mergeCell ref="J47:K47"/>
    <mergeCell ref="J48:K48"/>
    <mergeCell ref="J50:K50"/>
    <mergeCell ref="J52:K52"/>
    <mergeCell ref="J54:K54"/>
    <mergeCell ref="J56:K56"/>
    <mergeCell ref="J57:K57"/>
    <mergeCell ref="L31:M31"/>
    <mergeCell ref="L32:M32"/>
    <mergeCell ref="L26:M26"/>
    <mergeCell ref="L27:M27"/>
    <mergeCell ref="L28:M28"/>
    <mergeCell ref="L29:M29"/>
    <mergeCell ref="L47:M47"/>
    <mergeCell ref="L39:M39"/>
    <mergeCell ref="L40:M40"/>
    <mergeCell ref="L41:M41"/>
    <mergeCell ref="L42:M42"/>
    <mergeCell ref="L35:M35"/>
    <mergeCell ref="L36:M36"/>
    <mergeCell ref="L37:M37"/>
    <mergeCell ref="L38:M38"/>
    <mergeCell ref="L66:M66"/>
    <mergeCell ref="L54:M54"/>
    <mergeCell ref="L56:M56"/>
    <mergeCell ref="L57:M57"/>
    <mergeCell ref="L58:M58"/>
    <mergeCell ref="L62:M62"/>
    <mergeCell ref="L63:M63"/>
    <mergeCell ref="L59:M59"/>
    <mergeCell ref="L67:M67"/>
    <mergeCell ref="L68:M68"/>
    <mergeCell ref="L69:M69"/>
    <mergeCell ref="C51:G51"/>
    <mergeCell ref="H51:I51"/>
    <mergeCell ref="J51:K51"/>
    <mergeCell ref="L51:M51"/>
    <mergeCell ref="L60:M60"/>
    <mergeCell ref="L64:M64"/>
    <mergeCell ref="L65:M65"/>
    <mergeCell ref="L33:M33"/>
    <mergeCell ref="C61:G61"/>
    <mergeCell ref="L61:M61"/>
    <mergeCell ref="L48:M48"/>
    <mergeCell ref="L50:M50"/>
    <mergeCell ref="L52:M52"/>
    <mergeCell ref="L53:M53"/>
    <mergeCell ref="L43:M43"/>
    <mergeCell ref="L45:M45"/>
    <mergeCell ref="L46:M46"/>
    <mergeCell ref="C62:G62"/>
    <mergeCell ref="C63:G63"/>
    <mergeCell ref="H61:I61"/>
    <mergeCell ref="H62:I62"/>
    <mergeCell ref="H63:I63"/>
    <mergeCell ref="C33:G33"/>
    <mergeCell ref="H33:I33"/>
    <mergeCell ref="C34:G34"/>
    <mergeCell ref="H34:I34"/>
    <mergeCell ref="C37:G37"/>
  </mergeCells>
  <printOptions/>
  <pageMargins left="0.2513888888888889" right="0.25" top="0.39375000000000004" bottom="0.39375000000000004" header="0.5" footer="0.5"/>
  <pageSetup fitToHeight="10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5"/>
  <sheetViews>
    <sheetView showGridLines="0" zoomScalePageLayoutView="0" workbookViewId="0" topLeftCell="A1">
      <selection activeCell="G2" sqref="G2"/>
    </sheetView>
  </sheetViews>
  <sheetFormatPr defaultColWidth="9.00390625" defaultRowHeight="12.75"/>
  <cols>
    <col min="1" max="1" width="8.00390625" style="0" customWidth="1"/>
    <col min="2" max="2" width="3.375" style="0" customWidth="1"/>
    <col min="3" max="3" width="12.00390625" style="0" customWidth="1"/>
    <col min="4" max="4" width="16.00390625" style="0" customWidth="1"/>
    <col min="5" max="5" width="11.625" style="0" customWidth="1"/>
    <col min="6" max="6" width="13.875" style="0" customWidth="1"/>
    <col min="7" max="7" width="14.875" style="0" customWidth="1"/>
    <col min="8" max="8" width="2.75390625" style="0" hidden="1" customWidth="1"/>
    <col min="9" max="9" width="9.25390625" style="0" hidden="1" customWidth="1"/>
    <col min="10" max="10" width="8.625" style="0" hidden="1" customWidth="1"/>
    <col min="11" max="11" width="15.875" style="0" customWidth="1"/>
    <col min="12" max="12" width="0.12890625" style="0" customWidth="1"/>
    <col min="13" max="13" width="8.25390625" style="0" customWidth="1"/>
    <col min="14" max="14" width="6.00390625" style="0" customWidth="1"/>
    <col min="15" max="15" width="10.25390625" style="0" bestFit="1" customWidth="1"/>
  </cols>
  <sheetData>
    <row r="2" spans="5:11" ht="15.75">
      <c r="E2" s="20"/>
      <c r="F2" s="21" t="s">
        <v>115</v>
      </c>
      <c r="G2" s="20"/>
      <c r="H2" s="20"/>
      <c r="I2" s="20"/>
      <c r="J2" s="20"/>
      <c r="K2" s="20"/>
    </row>
    <row r="3" spans="2:13" ht="15.75">
      <c r="B3" s="19"/>
      <c r="C3" s="19"/>
      <c r="D3" s="21" t="s">
        <v>116</v>
      </c>
      <c r="E3" s="21"/>
      <c r="F3" s="21"/>
      <c r="G3" s="21"/>
      <c r="H3" s="20"/>
      <c r="I3" s="20"/>
      <c r="J3" s="20"/>
      <c r="K3" s="20"/>
      <c r="L3" s="22"/>
      <c r="M3" s="22"/>
    </row>
    <row r="4" spans="5:11" ht="15.75">
      <c r="E4" s="20"/>
      <c r="F4" s="20"/>
      <c r="G4" s="20"/>
      <c r="H4" s="20"/>
      <c r="I4" s="20"/>
      <c r="J4" s="20"/>
      <c r="K4" s="20"/>
    </row>
    <row r="7" spans="2:15" ht="19.5" customHeight="1">
      <c r="B7" s="1" t="s">
        <v>1</v>
      </c>
      <c r="C7" s="1" t="s">
        <v>2</v>
      </c>
      <c r="D7" s="119" t="s">
        <v>3</v>
      </c>
      <c r="E7" s="119"/>
      <c r="F7" s="119"/>
      <c r="G7" s="119"/>
      <c r="H7" s="119"/>
      <c r="I7" s="119" t="s">
        <v>104</v>
      </c>
      <c r="J7" s="119"/>
      <c r="K7" s="119" t="s">
        <v>104</v>
      </c>
      <c r="L7" s="119"/>
      <c r="M7" s="120" t="s">
        <v>105</v>
      </c>
      <c r="N7" s="120"/>
      <c r="O7" s="37" t="s">
        <v>117</v>
      </c>
    </row>
    <row r="8" spans="2:15" ht="12" customHeight="1">
      <c r="B8" s="1" t="s">
        <v>1</v>
      </c>
      <c r="C8" s="1">
        <v>1</v>
      </c>
      <c r="D8" s="119">
        <v>2</v>
      </c>
      <c r="E8" s="119"/>
      <c r="F8" s="119"/>
      <c r="G8" s="119"/>
      <c r="H8" s="119"/>
      <c r="I8" s="119">
        <v>3</v>
      </c>
      <c r="J8" s="119"/>
      <c r="K8" s="3"/>
      <c r="L8" s="8"/>
      <c r="M8" s="12"/>
      <c r="N8" s="9"/>
      <c r="O8" s="3"/>
    </row>
    <row r="9" spans="2:15" s="23" customFormat="1" ht="21" customHeight="1">
      <c r="B9" s="24"/>
      <c r="C9" s="25" t="s">
        <v>4</v>
      </c>
      <c r="D9" s="112" t="s">
        <v>5</v>
      </c>
      <c r="E9" s="112"/>
      <c r="F9" s="112"/>
      <c r="G9" s="112"/>
      <c r="H9" s="112"/>
      <c r="I9" s="113">
        <v>7776280</v>
      </c>
      <c r="J9" s="113"/>
      <c r="K9" s="113">
        <f>K10+K13+K17+K19+K39</f>
        <v>7776280</v>
      </c>
      <c r="L9" s="113"/>
      <c r="M9" s="122">
        <f>M10+M13+M17+M19+M39</f>
        <v>9653058.61</v>
      </c>
      <c r="N9" s="122"/>
      <c r="O9" s="18">
        <f>M9/K9*100</f>
        <v>124.13465834563569</v>
      </c>
    </row>
    <row r="10" spans="2:15" s="28" customFormat="1" ht="33" customHeight="1">
      <c r="B10" s="26"/>
      <c r="C10" s="27" t="s">
        <v>6</v>
      </c>
      <c r="D10" s="109" t="s">
        <v>7</v>
      </c>
      <c r="E10" s="109"/>
      <c r="F10" s="109"/>
      <c r="G10" s="109"/>
      <c r="H10" s="109"/>
      <c r="I10" s="94">
        <v>2440</v>
      </c>
      <c r="J10" s="94"/>
      <c r="K10" s="94">
        <f>K11</f>
        <v>2440</v>
      </c>
      <c r="L10" s="94"/>
      <c r="M10" s="94">
        <f>M11</f>
        <v>2985</v>
      </c>
      <c r="N10" s="94"/>
      <c r="O10" s="16">
        <f aca="true" t="shared" si="0" ref="O10:O70">M10/K10*100</f>
        <v>122.3360655737705</v>
      </c>
    </row>
    <row r="11" spans="2:15" s="28" customFormat="1" ht="12.75" hidden="1">
      <c r="B11" s="26"/>
      <c r="C11" s="27" t="s">
        <v>8</v>
      </c>
      <c r="D11" s="109" t="s">
        <v>9</v>
      </c>
      <c r="E11" s="109"/>
      <c r="F11" s="109"/>
      <c r="G11" s="109"/>
      <c r="H11" s="109"/>
      <c r="I11" s="94">
        <v>2440</v>
      </c>
      <c r="J11" s="94"/>
      <c r="K11" s="94">
        <f>K12</f>
        <v>2440</v>
      </c>
      <c r="L11" s="94"/>
      <c r="M11" s="94">
        <f>M12</f>
        <v>2985</v>
      </c>
      <c r="N11" s="94"/>
      <c r="O11" s="16">
        <f t="shared" si="0"/>
        <v>122.3360655737705</v>
      </c>
    </row>
    <row r="12" spans="2:15" s="28" customFormat="1" ht="12.75" customHeight="1" hidden="1">
      <c r="B12" s="26"/>
      <c r="C12" s="29" t="s">
        <v>10</v>
      </c>
      <c r="D12" s="93" t="s">
        <v>11</v>
      </c>
      <c r="E12" s="93"/>
      <c r="F12" s="93"/>
      <c r="G12" s="93"/>
      <c r="H12" s="93"/>
      <c r="I12" s="95">
        <v>2440</v>
      </c>
      <c r="J12" s="95"/>
      <c r="K12" s="95">
        <v>2440</v>
      </c>
      <c r="L12" s="95"/>
      <c r="M12" s="95">
        <v>2985</v>
      </c>
      <c r="N12" s="95"/>
      <c r="O12" s="16">
        <f t="shared" si="0"/>
        <v>122.3360655737705</v>
      </c>
    </row>
    <row r="13" spans="2:15" s="28" customFormat="1" ht="27" customHeight="1">
      <c r="B13" s="26"/>
      <c r="C13" s="27" t="s">
        <v>12</v>
      </c>
      <c r="D13" s="109" t="s">
        <v>13</v>
      </c>
      <c r="E13" s="109"/>
      <c r="F13" s="109"/>
      <c r="G13" s="109"/>
      <c r="H13" s="109"/>
      <c r="I13" s="94">
        <v>75000</v>
      </c>
      <c r="J13" s="94"/>
      <c r="K13" s="94">
        <f>K14</f>
        <v>75000</v>
      </c>
      <c r="L13" s="94"/>
      <c r="M13" s="94">
        <f>M14</f>
        <v>50030.39</v>
      </c>
      <c r="N13" s="94"/>
      <c r="O13" s="16">
        <f t="shared" si="0"/>
        <v>66.70718666666666</v>
      </c>
    </row>
    <row r="14" spans="2:15" s="28" customFormat="1" ht="12" customHeight="1" hidden="1">
      <c r="B14" s="26"/>
      <c r="C14" s="27" t="s">
        <v>14</v>
      </c>
      <c r="D14" s="109" t="s">
        <v>15</v>
      </c>
      <c r="E14" s="109"/>
      <c r="F14" s="109"/>
      <c r="G14" s="109"/>
      <c r="H14" s="109"/>
      <c r="I14" s="94">
        <v>75000</v>
      </c>
      <c r="J14" s="94"/>
      <c r="K14" s="94">
        <f>K15</f>
        <v>75000</v>
      </c>
      <c r="L14" s="94"/>
      <c r="M14" s="94">
        <f>M15+N16</f>
        <v>50030.39</v>
      </c>
      <c r="N14" s="94"/>
      <c r="O14" s="16">
        <f t="shared" si="0"/>
        <v>66.70718666666666</v>
      </c>
    </row>
    <row r="15" spans="2:15" s="28" customFormat="1" ht="30.75" customHeight="1" hidden="1">
      <c r="B15" s="26"/>
      <c r="C15" s="29" t="s">
        <v>16</v>
      </c>
      <c r="D15" s="117" t="s">
        <v>17</v>
      </c>
      <c r="E15" s="117"/>
      <c r="F15" s="117"/>
      <c r="G15" s="117"/>
      <c r="H15" s="117"/>
      <c r="I15" s="118">
        <v>75000</v>
      </c>
      <c r="J15" s="118"/>
      <c r="K15" s="118">
        <v>75000</v>
      </c>
      <c r="L15" s="118"/>
      <c r="M15" s="118">
        <v>49979</v>
      </c>
      <c r="N15" s="118"/>
      <c r="O15" s="16">
        <f t="shared" si="0"/>
        <v>66.63866666666667</v>
      </c>
    </row>
    <row r="16" spans="2:15" s="28" customFormat="1" ht="12.75" hidden="1">
      <c r="B16" s="26"/>
      <c r="C16" s="30">
        <v>13020200</v>
      </c>
      <c r="D16" s="96" t="s">
        <v>108</v>
      </c>
      <c r="E16" s="96"/>
      <c r="F16" s="96"/>
      <c r="G16" s="96"/>
      <c r="H16" s="96"/>
      <c r="I16" s="31"/>
      <c r="J16" s="32">
        <v>0</v>
      </c>
      <c r="K16" s="32">
        <v>0</v>
      </c>
      <c r="L16" s="31"/>
      <c r="M16" s="33"/>
      <c r="N16" s="32">
        <v>51.39</v>
      </c>
      <c r="O16" s="16" t="e">
        <f t="shared" si="0"/>
        <v>#DIV/0!</v>
      </c>
    </row>
    <row r="17" spans="2:15" s="28" customFormat="1" ht="22.5" customHeight="1">
      <c r="B17" s="26"/>
      <c r="C17" s="27" t="s">
        <v>18</v>
      </c>
      <c r="D17" s="115" t="s">
        <v>19</v>
      </c>
      <c r="E17" s="115"/>
      <c r="F17" s="115"/>
      <c r="G17" s="115"/>
      <c r="H17" s="115"/>
      <c r="I17" s="116">
        <v>1220000</v>
      </c>
      <c r="J17" s="116"/>
      <c r="K17" s="116">
        <f>K18</f>
        <v>1220000</v>
      </c>
      <c r="L17" s="116"/>
      <c r="M17" s="116">
        <f>M18</f>
        <v>1106473.97</v>
      </c>
      <c r="N17" s="116"/>
      <c r="O17" s="16">
        <f t="shared" si="0"/>
        <v>90.69458770491804</v>
      </c>
    </row>
    <row r="18" spans="2:15" s="28" customFormat="1" ht="12.75" customHeight="1" hidden="1">
      <c r="B18" s="26"/>
      <c r="C18" s="29" t="s">
        <v>20</v>
      </c>
      <c r="D18" s="93" t="s">
        <v>21</v>
      </c>
      <c r="E18" s="93"/>
      <c r="F18" s="93"/>
      <c r="G18" s="93"/>
      <c r="H18" s="93"/>
      <c r="I18" s="95">
        <v>1220000</v>
      </c>
      <c r="J18" s="95"/>
      <c r="K18" s="95">
        <v>1220000</v>
      </c>
      <c r="L18" s="95"/>
      <c r="M18" s="95">
        <v>1106473.97</v>
      </c>
      <c r="N18" s="95"/>
      <c r="O18" s="16">
        <f t="shared" si="0"/>
        <v>90.69458770491804</v>
      </c>
    </row>
    <row r="19" spans="2:15" s="28" customFormat="1" ht="21" customHeight="1">
      <c r="B19" s="26"/>
      <c r="C19" s="27" t="s">
        <v>22</v>
      </c>
      <c r="D19" s="109" t="s">
        <v>23</v>
      </c>
      <c r="E19" s="109"/>
      <c r="F19" s="109"/>
      <c r="G19" s="109"/>
      <c r="H19" s="109"/>
      <c r="I19" s="94">
        <v>6466640</v>
      </c>
      <c r="J19" s="94"/>
      <c r="K19" s="94">
        <f>K20+K30+K36</f>
        <v>6466640</v>
      </c>
      <c r="L19" s="94"/>
      <c r="M19" s="94">
        <f>M20+M30+M36+M33</f>
        <v>8493569.25</v>
      </c>
      <c r="N19" s="94"/>
      <c r="O19" s="16">
        <f t="shared" si="0"/>
        <v>131.3443960078186</v>
      </c>
    </row>
    <row r="20" spans="2:15" s="28" customFormat="1" ht="12.75" hidden="1">
      <c r="B20" s="26"/>
      <c r="C20" s="27" t="s">
        <v>24</v>
      </c>
      <c r="D20" s="109" t="s">
        <v>25</v>
      </c>
      <c r="E20" s="109"/>
      <c r="F20" s="109"/>
      <c r="G20" s="109"/>
      <c r="H20" s="109"/>
      <c r="I20" s="94">
        <v>2796640</v>
      </c>
      <c r="J20" s="94"/>
      <c r="K20" s="94">
        <f>K21+K22+K23+K24+K25+K26+K27+K28+K29</f>
        <v>2796640</v>
      </c>
      <c r="L20" s="94"/>
      <c r="M20" s="94">
        <f>M21+M22+M23+M24+M25+M26+M27+M28+M29</f>
        <v>3395767.75</v>
      </c>
      <c r="N20" s="94"/>
      <c r="O20" s="16">
        <f t="shared" si="0"/>
        <v>121.42312739573202</v>
      </c>
    </row>
    <row r="21" spans="2:15" s="28" customFormat="1" ht="20.25" customHeight="1" hidden="1">
      <c r="B21" s="26"/>
      <c r="C21" s="29" t="s">
        <v>26</v>
      </c>
      <c r="D21" s="93" t="s">
        <v>27</v>
      </c>
      <c r="E21" s="93"/>
      <c r="F21" s="93"/>
      <c r="G21" s="93"/>
      <c r="H21" s="93"/>
      <c r="I21" s="95">
        <v>4700</v>
      </c>
      <c r="J21" s="95"/>
      <c r="K21" s="95">
        <v>4700</v>
      </c>
      <c r="L21" s="95"/>
      <c r="M21" s="95">
        <v>7614.61</v>
      </c>
      <c r="N21" s="95"/>
      <c r="O21" s="16">
        <f t="shared" si="0"/>
        <v>162.01297872340425</v>
      </c>
    </row>
    <row r="22" spans="2:15" s="28" customFormat="1" ht="20.25" customHeight="1" hidden="1">
      <c r="B22" s="26"/>
      <c r="C22" s="30" t="s">
        <v>28</v>
      </c>
      <c r="D22" s="96" t="s">
        <v>29</v>
      </c>
      <c r="E22" s="96"/>
      <c r="F22" s="96"/>
      <c r="G22" s="96"/>
      <c r="H22" s="96"/>
      <c r="I22" s="95">
        <v>2440</v>
      </c>
      <c r="J22" s="95"/>
      <c r="K22" s="95">
        <v>2440</v>
      </c>
      <c r="L22" s="95"/>
      <c r="M22" s="95">
        <v>0</v>
      </c>
      <c r="N22" s="95"/>
      <c r="O22" s="16">
        <f t="shared" si="0"/>
        <v>0</v>
      </c>
    </row>
    <row r="23" spans="2:15" s="28" customFormat="1" ht="20.25" customHeight="1" hidden="1">
      <c r="B23" s="26"/>
      <c r="C23" s="30" t="s">
        <v>30</v>
      </c>
      <c r="D23" s="96" t="s">
        <v>31</v>
      </c>
      <c r="E23" s="96"/>
      <c r="F23" s="96"/>
      <c r="G23" s="96"/>
      <c r="H23" s="96"/>
      <c r="I23" s="95">
        <v>124700</v>
      </c>
      <c r="J23" s="95"/>
      <c r="K23" s="95">
        <v>124700</v>
      </c>
      <c r="L23" s="95"/>
      <c r="M23" s="95">
        <v>168675.83</v>
      </c>
      <c r="N23" s="95"/>
      <c r="O23" s="16">
        <f t="shared" si="0"/>
        <v>135.26530072173216</v>
      </c>
    </row>
    <row r="24" spans="2:15" s="28" customFormat="1" ht="12.75" hidden="1">
      <c r="B24" s="26"/>
      <c r="C24" s="30" t="s">
        <v>32</v>
      </c>
      <c r="D24" s="96" t="s">
        <v>33</v>
      </c>
      <c r="E24" s="96"/>
      <c r="F24" s="96"/>
      <c r="G24" s="96"/>
      <c r="H24" s="96"/>
      <c r="I24" s="95">
        <v>675000</v>
      </c>
      <c r="J24" s="95"/>
      <c r="K24" s="95">
        <v>675000</v>
      </c>
      <c r="L24" s="95"/>
      <c r="M24" s="95">
        <v>1332916.66</v>
      </c>
      <c r="N24" s="95"/>
      <c r="O24" s="16">
        <f t="shared" si="0"/>
        <v>197.4691348148148</v>
      </c>
    </row>
    <row r="25" spans="2:15" s="28" customFormat="1" ht="12.75" hidden="1">
      <c r="B25" s="26"/>
      <c r="C25" s="30" t="s">
        <v>34</v>
      </c>
      <c r="D25" s="96" t="s">
        <v>35</v>
      </c>
      <c r="E25" s="96"/>
      <c r="F25" s="96"/>
      <c r="G25" s="96"/>
      <c r="H25" s="96"/>
      <c r="I25" s="95">
        <v>998500</v>
      </c>
      <c r="J25" s="95"/>
      <c r="K25" s="95">
        <v>998500</v>
      </c>
      <c r="L25" s="95"/>
      <c r="M25" s="95">
        <v>1137989.24</v>
      </c>
      <c r="N25" s="95"/>
      <c r="O25" s="16">
        <f t="shared" si="0"/>
        <v>113.96987881822733</v>
      </c>
    </row>
    <row r="26" spans="2:15" s="28" customFormat="1" ht="12.75" hidden="1">
      <c r="B26" s="26"/>
      <c r="C26" s="30" t="s">
        <v>36</v>
      </c>
      <c r="D26" s="96" t="s">
        <v>37</v>
      </c>
      <c r="E26" s="96"/>
      <c r="F26" s="96"/>
      <c r="G26" s="96"/>
      <c r="H26" s="96"/>
      <c r="I26" s="95">
        <v>24400</v>
      </c>
      <c r="J26" s="95"/>
      <c r="K26" s="95">
        <v>24400</v>
      </c>
      <c r="L26" s="95"/>
      <c r="M26" s="95">
        <v>70612.93</v>
      </c>
      <c r="N26" s="95"/>
      <c r="O26" s="16">
        <f t="shared" si="0"/>
        <v>289.39725409836063</v>
      </c>
    </row>
    <row r="27" spans="2:15" s="28" customFormat="1" ht="12.75" hidden="1">
      <c r="B27" s="26"/>
      <c r="C27" s="30" t="s">
        <v>38</v>
      </c>
      <c r="D27" s="96" t="s">
        <v>39</v>
      </c>
      <c r="E27" s="96"/>
      <c r="F27" s="96"/>
      <c r="G27" s="96"/>
      <c r="H27" s="96"/>
      <c r="I27" s="95">
        <v>300000</v>
      </c>
      <c r="J27" s="95"/>
      <c r="K27" s="95">
        <v>300000</v>
      </c>
      <c r="L27" s="95"/>
      <c r="M27" s="95">
        <v>221625.15</v>
      </c>
      <c r="N27" s="95"/>
      <c r="O27" s="16">
        <f t="shared" si="0"/>
        <v>73.87505</v>
      </c>
    </row>
    <row r="28" spans="2:15" s="28" customFormat="1" ht="12.75" hidden="1">
      <c r="B28" s="26"/>
      <c r="C28" s="30" t="s">
        <v>40</v>
      </c>
      <c r="D28" s="96" t="s">
        <v>41</v>
      </c>
      <c r="E28" s="96"/>
      <c r="F28" s="96"/>
      <c r="G28" s="96"/>
      <c r="H28" s="96"/>
      <c r="I28" s="95">
        <v>647500</v>
      </c>
      <c r="J28" s="95"/>
      <c r="K28" s="95">
        <v>647500</v>
      </c>
      <c r="L28" s="95"/>
      <c r="M28" s="95">
        <v>425083.33</v>
      </c>
      <c r="N28" s="95"/>
      <c r="O28" s="16">
        <f t="shared" si="0"/>
        <v>65.64993513513514</v>
      </c>
    </row>
    <row r="29" spans="2:15" s="28" customFormat="1" ht="12.75" hidden="1">
      <c r="B29" s="26"/>
      <c r="C29" s="30" t="s">
        <v>42</v>
      </c>
      <c r="D29" s="96" t="s">
        <v>43</v>
      </c>
      <c r="E29" s="96"/>
      <c r="F29" s="96"/>
      <c r="G29" s="96"/>
      <c r="H29" s="96"/>
      <c r="I29" s="95">
        <v>19400</v>
      </c>
      <c r="J29" s="95"/>
      <c r="K29" s="95">
        <v>19400</v>
      </c>
      <c r="L29" s="95"/>
      <c r="M29" s="95">
        <v>31250</v>
      </c>
      <c r="N29" s="95"/>
      <c r="O29" s="16">
        <f t="shared" si="0"/>
        <v>161.08247422680412</v>
      </c>
    </row>
    <row r="30" spans="2:15" s="28" customFormat="1" ht="12.75" hidden="1">
      <c r="B30" s="26"/>
      <c r="C30" s="27" t="s">
        <v>44</v>
      </c>
      <c r="D30" s="109" t="s">
        <v>45</v>
      </c>
      <c r="E30" s="109"/>
      <c r="F30" s="109"/>
      <c r="G30" s="109"/>
      <c r="H30" s="109"/>
      <c r="I30" s="94">
        <v>10000</v>
      </c>
      <c r="J30" s="94"/>
      <c r="K30" s="94">
        <f>K31+K32</f>
        <v>10000</v>
      </c>
      <c r="L30" s="94"/>
      <c r="M30" s="94">
        <f>M31+M32</f>
        <v>0</v>
      </c>
      <c r="N30" s="94"/>
      <c r="O30" s="16">
        <f t="shared" si="0"/>
        <v>0</v>
      </c>
    </row>
    <row r="31" spans="2:15" s="28" customFormat="1" ht="12.75" hidden="1">
      <c r="B31" s="26"/>
      <c r="C31" s="29" t="s">
        <v>46</v>
      </c>
      <c r="D31" s="93" t="s">
        <v>47</v>
      </c>
      <c r="E31" s="93"/>
      <c r="F31" s="93"/>
      <c r="G31" s="93"/>
      <c r="H31" s="93"/>
      <c r="I31" s="95">
        <v>5000</v>
      </c>
      <c r="J31" s="95"/>
      <c r="K31" s="95">
        <v>5000</v>
      </c>
      <c r="L31" s="95"/>
      <c r="M31" s="123">
        <v>0</v>
      </c>
      <c r="N31" s="124"/>
      <c r="O31" s="16">
        <f t="shared" si="0"/>
        <v>0</v>
      </c>
    </row>
    <row r="32" spans="2:15" s="28" customFormat="1" ht="12.75" hidden="1">
      <c r="B32" s="26"/>
      <c r="C32" s="30" t="s">
        <v>48</v>
      </c>
      <c r="D32" s="96" t="s">
        <v>49</v>
      </c>
      <c r="E32" s="96"/>
      <c r="F32" s="96"/>
      <c r="G32" s="96"/>
      <c r="H32" s="96"/>
      <c r="I32" s="95">
        <v>5000</v>
      </c>
      <c r="J32" s="95"/>
      <c r="K32" s="95">
        <v>5000</v>
      </c>
      <c r="L32" s="95"/>
      <c r="M32" s="123">
        <v>0</v>
      </c>
      <c r="N32" s="124"/>
      <c r="O32" s="16">
        <f t="shared" si="0"/>
        <v>0</v>
      </c>
    </row>
    <row r="33" spans="2:15" s="28" customFormat="1" ht="23.25" customHeight="1" hidden="1">
      <c r="B33" s="26"/>
      <c r="C33" s="27">
        <v>18040000</v>
      </c>
      <c r="D33" s="109" t="s">
        <v>109</v>
      </c>
      <c r="E33" s="109"/>
      <c r="F33" s="109"/>
      <c r="G33" s="109"/>
      <c r="H33" s="109"/>
      <c r="I33" s="94">
        <v>0</v>
      </c>
      <c r="J33" s="94"/>
      <c r="K33" s="16">
        <v>0</v>
      </c>
      <c r="L33" s="16"/>
      <c r="M33" s="125">
        <f>M34+M35</f>
        <v>-955.6700000000001</v>
      </c>
      <c r="N33" s="126"/>
      <c r="O33" s="16" t="e">
        <f t="shared" si="0"/>
        <v>#DIV/0!</v>
      </c>
    </row>
    <row r="34" spans="2:15" s="28" customFormat="1" ht="19.5" customHeight="1" hidden="1">
      <c r="B34" s="26"/>
      <c r="C34" s="29">
        <v>18040100</v>
      </c>
      <c r="D34" s="93" t="s">
        <v>110</v>
      </c>
      <c r="E34" s="93"/>
      <c r="F34" s="93"/>
      <c r="G34" s="93"/>
      <c r="H34" s="93"/>
      <c r="I34" s="95">
        <v>0</v>
      </c>
      <c r="J34" s="95"/>
      <c r="K34" s="17">
        <v>0</v>
      </c>
      <c r="L34" s="17"/>
      <c r="M34" s="95">
        <v>243.52</v>
      </c>
      <c r="N34" s="95"/>
      <c r="O34" s="16" t="e">
        <f t="shared" si="0"/>
        <v>#DIV/0!</v>
      </c>
    </row>
    <row r="35" spans="2:15" s="28" customFormat="1" ht="19.5" customHeight="1" hidden="1">
      <c r="B35" s="26"/>
      <c r="C35" s="30">
        <v>18040200</v>
      </c>
      <c r="D35" s="96" t="s">
        <v>111</v>
      </c>
      <c r="E35" s="96"/>
      <c r="F35" s="96"/>
      <c r="G35" s="96"/>
      <c r="H35" s="96"/>
      <c r="I35" s="95">
        <v>0</v>
      </c>
      <c r="J35" s="95"/>
      <c r="K35" s="17">
        <v>0</v>
      </c>
      <c r="L35" s="17"/>
      <c r="M35" s="95">
        <v>-1199.19</v>
      </c>
      <c r="N35" s="95"/>
      <c r="O35" s="16" t="e">
        <f t="shared" si="0"/>
        <v>#DIV/0!</v>
      </c>
    </row>
    <row r="36" spans="2:15" s="28" customFormat="1" ht="12.75" hidden="1">
      <c r="B36" s="26"/>
      <c r="C36" s="27" t="s">
        <v>50</v>
      </c>
      <c r="D36" s="109" t="s">
        <v>51</v>
      </c>
      <c r="E36" s="109"/>
      <c r="F36" s="109"/>
      <c r="G36" s="109"/>
      <c r="H36" s="109"/>
      <c r="I36" s="94">
        <v>3660000</v>
      </c>
      <c r="J36" s="94"/>
      <c r="K36" s="94">
        <f>K37+K38</f>
        <v>3660000</v>
      </c>
      <c r="L36" s="94"/>
      <c r="M36" s="94">
        <f>M37+M38</f>
        <v>5098757.17</v>
      </c>
      <c r="N36" s="94"/>
      <c r="O36" s="16">
        <f t="shared" si="0"/>
        <v>139.31030519125682</v>
      </c>
    </row>
    <row r="37" spans="2:15" s="28" customFormat="1" ht="12.75" hidden="1">
      <c r="B37" s="26"/>
      <c r="C37" s="29" t="s">
        <v>52</v>
      </c>
      <c r="D37" s="93" t="s">
        <v>53</v>
      </c>
      <c r="E37" s="93"/>
      <c r="F37" s="93"/>
      <c r="G37" s="93"/>
      <c r="H37" s="93"/>
      <c r="I37" s="95">
        <v>470000</v>
      </c>
      <c r="J37" s="95"/>
      <c r="K37" s="95">
        <v>470000</v>
      </c>
      <c r="L37" s="95"/>
      <c r="M37" s="95">
        <v>607842.01</v>
      </c>
      <c r="N37" s="95"/>
      <c r="O37" s="16">
        <f t="shared" si="0"/>
        <v>129.32808723404256</v>
      </c>
    </row>
    <row r="38" spans="2:15" s="28" customFormat="1" ht="12.75" hidden="1">
      <c r="B38" s="26"/>
      <c r="C38" s="30" t="s">
        <v>54</v>
      </c>
      <c r="D38" s="96" t="s">
        <v>55</v>
      </c>
      <c r="E38" s="96"/>
      <c r="F38" s="96"/>
      <c r="G38" s="96"/>
      <c r="H38" s="96"/>
      <c r="I38" s="95">
        <v>3190000</v>
      </c>
      <c r="J38" s="95"/>
      <c r="K38" s="95">
        <v>3190000</v>
      </c>
      <c r="L38" s="95"/>
      <c r="M38" s="95">
        <v>4490915.16</v>
      </c>
      <c r="N38" s="95"/>
      <c r="O38" s="16">
        <f t="shared" si="0"/>
        <v>140.78103949843262</v>
      </c>
    </row>
    <row r="39" spans="2:15" s="28" customFormat="1" ht="23.25" customHeight="1">
      <c r="B39" s="26"/>
      <c r="C39" s="27" t="s">
        <v>56</v>
      </c>
      <c r="D39" s="109" t="s">
        <v>57</v>
      </c>
      <c r="E39" s="109"/>
      <c r="F39" s="109"/>
      <c r="G39" s="109"/>
      <c r="H39" s="109"/>
      <c r="I39" s="94">
        <v>12200</v>
      </c>
      <c r="J39" s="94"/>
      <c r="K39" s="94">
        <f>K40</f>
        <v>12200</v>
      </c>
      <c r="L39" s="94"/>
      <c r="M39" s="94">
        <f>M40</f>
        <v>0</v>
      </c>
      <c r="N39" s="94"/>
      <c r="O39" s="16">
        <f t="shared" si="0"/>
        <v>0</v>
      </c>
    </row>
    <row r="40" spans="2:15" ht="12.75" hidden="1">
      <c r="B40" s="3"/>
      <c r="C40" s="4" t="s">
        <v>58</v>
      </c>
      <c r="D40" s="103" t="s">
        <v>59</v>
      </c>
      <c r="E40" s="103"/>
      <c r="F40" s="103"/>
      <c r="G40" s="103"/>
      <c r="H40" s="103"/>
      <c r="I40" s="104">
        <v>12200</v>
      </c>
      <c r="J40" s="104"/>
      <c r="K40" s="104">
        <f>K41+K42</f>
        <v>12200</v>
      </c>
      <c r="L40" s="104"/>
      <c r="M40" s="104">
        <f>M41+M42</f>
        <v>0</v>
      </c>
      <c r="N40" s="104"/>
      <c r="O40" s="18">
        <f t="shared" si="0"/>
        <v>0</v>
      </c>
    </row>
    <row r="41" spans="2:15" ht="20.25" customHeight="1" hidden="1">
      <c r="B41" s="3"/>
      <c r="C41" s="6" t="s">
        <v>60</v>
      </c>
      <c r="D41" s="114" t="s">
        <v>61</v>
      </c>
      <c r="E41" s="114"/>
      <c r="F41" s="114"/>
      <c r="G41" s="114"/>
      <c r="H41" s="114"/>
      <c r="I41" s="106">
        <v>7500</v>
      </c>
      <c r="J41" s="106"/>
      <c r="K41" s="106">
        <v>7500</v>
      </c>
      <c r="L41" s="106"/>
      <c r="M41" s="127">
        <v>0</v>
      </c>
      <c r="N41" s="127"/>
      <c r="O41" s="18">
        <f t="shared" si="0"/>
        <v>0</v>
      </c>
    </row>
    <row r="42" spans="2:15" ht="12" customHeight="1" hidden="1">
      <c r="B42" s="3"/>
      <c r="C42" s="6" t="s">
        <v>62</v>
      </c>
      <c r="D42" s="114" t="s">
        <v>63</v>
      </c>
      <c r="E42" s="114"/>
      <c r="F42" s="114"/>
      <c r="G42" s="114"/>
      <c r="H42" s="114"/>
      <c r="I42" s="106">
        <v>4700</v>
      </c>
      <c r="J42" s="106"/>
      <c r="K42" s="106">
        <v>4700</v>
      </c>
      <c r="L42" s="106"/>
      <c r="M42" s="127">
        <v>0</v>
      </c>
      <c r="N42" s="127"/>
      <c r="O42" s="18">
        <f t="shared" si="0"/>
        <v>0</v>
      </c>
    </row>
    <row r="43" spans="2:15" s="23" customFormat="1" ht="27" customHeight="1">
      <c r="B43" s="24"/>
      <c r="C43" s="25" t="s">
        <v>64</v>
      </c>
      <c r="D43" s="112" t="s">
        <v>65</v>
      </c>
      <c r="E43" s="112"/>
      <c r="F43" s="112"/>
      <c r="G43" s="112"/>
      <c r="H43" s="112"/>
      <c r="I43" s="113">
        <v>1345950</v>
      </c>
      <c r="J43" s="113"/>
      <c r="K43" s="113">
        <f>K44+K50</f>
        <v>1345950</v>
      </c>
      <c r="L43" s="113"/>
      <c r="M43" s="113">
        <f>M44+M50+M63</f>
        <v>3113465.2199999997</v>
      </c>
      <c r="N43" s="113"/>
      <c r="O43" s="18">
        <f t="shared" si="0"/>
        <v>231.32101638248076</v>
      </c>
    </row>
    <row r="44" spans="2:15" s="28" customFormat="1" ht="23.25" customHeight="1">
      <c r="B44" s="26"/>
      <c r="C44" s="27" t="s">
        <v>66</v>
      </c>
      <c r="D44" s="109" t="s">
        <v>67</v>
      </c>
      <c r="E44" s="109"/>
      <c r="F44" s="109"/>
      <c r="G44" s="109"/>
      <c r="H44" s="109"/>
      <c r="I44" s="111">
        <v>14550</v>
      </c>
      <c r="J44" s="111"/>
      <c r="K44" s="94">
        <f>K45+K48</f>
        <v>14550</v>
      </c>
      <c r="L44" s="94"/>
      <c r="M44" s="94">
        <f>M45+M48</f>
        <v>1020</v>
      </c>
      <c r="N44" s="94"/>
      <c r="O44" s="16">
        <f t="shared" si="0"/>
        <v>7.010309278350515</v>
      </c>
    </row>
    <row r="45" spans="2:15" s="28" customFormat="1" ht="13.5" customHeight="1" hidden="1">
      <c r="B45" s="26"/>
      <c r="C45" s="27" t="s">
        <v>68</v>
      </c>
      <c r="D45" s="109" t="s">
        <v>69</v>
      </c>
      <c r="E45" s="109"/>
      <c r="F45" s="109"/>
      <c r="G45" s="109"/>
      <c r="H45" s="110"/>
      <c r="I45" s="111">
        <v>12200</v>
      </c>
      <c r="J45" s="111"/>
      <c r="K45" s="121">
        <f>K47</f>
        <v>12200</v>
      </c>
      <c r="L45" s="94"/>
      <c r="M45" s="121">
        <f>M47</f>
        <v>0</v>
      </c>
      <c r="N45" s="94"/>
      <c r="O45" s="16">
        <f t="shared" si="0"/>
        <v>0</v>
      </c>
    </row>
    <row r="46" spans="2:15" s="28" customFormat="1" ht="12.75" hidden="1">
      <c r="B46" s="26"/>
      <c r="C46" s="34"/>
      <c r="D46" s="109"/>
      <c r="E46" s="109"/>
      <c r="F46" s="109"/>
      <c r="G46" s="109"/>
      <c r="H46" s="110"/>
      <c r="I46" s="35"/>
      <c r="J46" s="35"/>
      <c r="K46" s="35"/>
      <c r="L46" s="36"/>
      <c r="M46" s="35"/>
      <c r="N46" s="36"/>
      <c r="O46" s="16" t="e">
        <f t="shared" si="0"/>
        <v>#DIV/0!</v>
      </c>
    </row>
    <row r="47" spans="2:15" s="28" customFormat="1" ht="21.75" customHeight="1" hidden="1">
      <c r="B47" s="26"/>
      <c r="C47" s="29" t="s">
        <v>70</v>
      </c>
      <c r="D47" s="93" t="s">
        <v>71</v>
      </c>
      <c r="E47" s="93"/>
      <c r="F47" s="93"/>
      <c r="G47" s="93"/>
      <c r="H47" s="93"/>
      <c r="I47" s="95">
        <v>12200</v>
      </c>
      <c r="J47" s="95"/>
      <c r="K47" s="95">
        <v>12200</v>
      </c>
      <c r="L47" s="95"/>
      <c r="M47" s="95">
        <v>0</v>
      </c>
      <c r="N47" s="95"/>
      <c r="O47" s="16">
        <f t="shared" si="0"/>
        <v>0</v>
      </c>
    </row>
    <row r="48" spans="2:15" s="28" customFormat="1" ht="12.75" hidden="1">
      <c r="B48" s="26"/>
      <c r="C48" s="27" t="s">
        <v>72</v>
      </c>
      <c r="D48" s="109" t="s">
        <v>73</v>
      </c>
      <c r="E48" s="109"/>
      <c r="F48" s="109"/>
      <c r="G48" s="109"/>
      <c r="H48" s="109"/>
      <c r="I48" s="94">
        <v>2350</v>
      </c>
      <c r="J48" s="94"/>
      <c r="K48" s="94">
        <f>K49</f>
        <v>2350</v>
      </c>
      <c r="L48" s="94"/>
      <c r="M48" s="94">
        <f>M49</f>
        <v>1020</v>
      </c>
      <c r="N48" s="94"/>
      <c r="O48" s="16">
        <f t="shared" si="0"/>
        <v>43.40425531914894</v>
      </c>
    </row>
    <row r="49" spans="2:15" s="28" customFormat="1" ht="12.75" hidden="1">
      <c r="B49" s="26"/>
      <c r="C49" s="29" t="s">
        <v>74</v>
      </c>
      <c r="D49" s="93" t="s">
        <v>75</v>
      </c>
      <c r="E49" s="93"/>
      <c r="F49" s="93"/>
      <c r="G49" s="93"/>
      <c r="H49" s="93"/>
      <c r="I49" s="95">
        <v>2350</v>
      </c>
      <c r="J49" s="95"/>
      <c r="K49" s="95">
        <v>2350</v>
      </c>
      <c r="L49" s="95"/>
      <c r="M49" s="95">
        <v>1020</v>
      </c>
      <c r="N49" s="95"/>
      <c r="O49" s="16">
        <f t="shared" si="0"/>
        <v>43.40425531914894</v>
      </c>
    </row>
    <row r="50" spans="2:15" s="28" customFormat="1" ht="36.75" customHeight="1">
      <c r="B50" s="26"/>
      <c r="C50" s="27" t="s">
        <v>76</v>
      </c>
      <c r="D50" s="109" t="s">
        <v>77</v>
      </c>
      <c r="E50" s="109"/>
      <c r="F50" s="109"/>
      <c r="G50" s="109"/>
      <c r="H50" s="109"/>
      <c r="I50" s="94">
        <v>1331400</v>
      </c>
      <c r="J50" s="94"/>
      <c r="K50" s="94">
        <f>K52+K56+K59</f>
        <v>1331400</v>
      </c>
      <c r="L50" s="94"/>
      <c r="M50" s="94">
        <f>M52+M56+M59</f>
        <v>3102575.2199999997</v>
      </c>
      <c r="N50" s="94"/>
      <c r="O50" s="16">
        <f t="shared" si="0"/>
        <v>233.03103650292925</v>
      </c>
    </row>
    <row r="51" spans="2:15" s="28" customFormat="1" ht="12" customHeight="1" hidden="1">
      <c r="B51" s="26"/>
      <c r="C51" s="34"/>
      <c r="D51" s="109"/>
      <c r="E51" s="109"/>
      <c r="F51" s="109"/>
      <c r="G51" s="109"/>
      <c r="H51" s="109"/>
      <c r="I51" s="34"/>
      <c r="J51" s="34"/>
      <c r="K51" s="34"/>
      <c r="L51" s="34"/>
      <c r="M51" s="34"/>
      <c r="N51" s="34"/>
      <c r="O51" s="18" t="e">
        <f t="shared" si="0"/>
        <v>#DIV/0!</v>
      </c>
    </row>
    <row r="52" spans="2:15" s="28" customFormat="1" ht="12.75" hidden="1">
      <c r="B52" s="26"/>
      <c r="C52" s="27" t="s">
        <v>78</v>
      </c>
      <c r="D52" s="109" t="s">
        <v>79</v>
      </c>
      <c r="E52" s="109"/>
      <c r="F52" s="109"/>
      <c r="G52" s="109"/>
      <c r="H52" s="109"/>
      <c r="I52" s="94">
        <v>473500</v>
      </c>
      <c r="J52" s="94"/>
      <c r="K52" s="94">
        <f>K54+K53</f>
        <v>473500</v>
      </c>
      <c r="L52" s="94"/>
      <c r="M52" s="94">
        <f>M54+M53+M55</f>
        <v>1225681.9</v>
      </c>
      <c r="N52" s="94"/>
      <c r="O52" s="18">
        <f t="shared" si="0"/>
        <v>258.8557338965153</v>
      </c>
    </row>
    <row r="53" spans="2:15" s="28" customFormat="1" ht="21" customHeight="1" hidden="1">
      <c r="B53" s="26"/>
      <c r="C53" s="29">
        <v>22010300</v>
      </c>
      <c r="D53" s="93" t="s">
        <v>107</v>
      </c>
      <c r="E53" s="93"/>
      <c r="F53" s="93"/>
      <c r="G53" s="93"/>
      <c r="H53" s="93"/>
      <c r="I53" s="95">
        <v>0</v>
      </c>
      <c r="J53" s="95"/>
      <c r="K53" s="95">
        <v>0</v>
      </c>
      <c r="L53" s="95"/>
      <c r="M53" s="95">
        <v>4070</v>
      </c>
      <c r="N53" s="95"/>
      <c r="O53" s="18" t="e">
        <f t="shared" si="0"/>
        <v>#DIV/0!</v>
      </c>
    </row>
    <row r="54" spans="2:15" s="28" customFormat="1" ht="12.75" hidden="1">
      <c r="B54" s="26"/>
      <c r="C54" s="30" t="s">
        <v>80</v>
      </c>
      <c r="D54" s="96" t="s">
        <v>81</v>
      </c>
      <c r="E54" s="96"/>
      <c r="F54" s="96"/>
      <c r="G54" s="96"/>
      <c r="H54" s="96"/>
      <c r="I54" s="95">
        <v>473500</v>
      </c>
      <c r="J54" s="95"/>
      <c r="K54" s="95">
        <v>473500</v>
      </c>
      <c r="L54" s="95"/>
      <c r="M54" s="95">
        <v>1221555.9</v>
      </c>
      <c r="N54" s="95"/>
      <c r="O54" s="18">
        <f t="shared" si="0"/>
        <v>257.9843505807814</v>
      </c>
    </row>
    <row r="55" spans="2:15" s="28" customFormat="1" ht="12.75" hidden="1">
      <c r="B55" s="26"/>
      <c r="C55" s="30">
        <v>22012600</v>
      </c>
      <c r="D55" s="96" t="s">
        <v>112</v>
      </c>
      <c r="E55" s="96"/>
      <c r="F55" s="96"/>
      <c r="G55" s="96"/>
      <c r="H55" s="96"/>
      <c r="I55" s="95">
        <v>0</v>
      </c>
      <c r="J55" s="95"/>
      <c r="K55" s="17">
        <v>0</v>
      </c>
      <c r="L55" s="17"/>
      <c r="M55" s="95">
        <v>56</v>
      </c>
      <c r="N55" s="95"/>
      <c r="O55" s="18" t="e">
        <f t="shared" si="0"/>
        <v>#DIV/0!</v>
      </c>
    </row>
    <row r="56" spans="2:15" s="28" customFormat="1" ht="23.25" customHeight="1" hidden="1">
      <c r="B56" s="26"/>
      <c r="C56" s="27" t="s">
        <v>82</v>
      </c>
      <c r="D56" s="109" t="s">
        <v>83</v>
      </c>
      <c r="E56" s="109"/>
      <c r="F56" s="109"/>
      <c r="G56" s="109"/>
      <c r="H56" s="109"/>
      <c r="I56" s="94">
        <v>199700</v>
      </c>
      <c r="J56" s="94"/>
      <c r="K56" s="94">
        <f>K58</f>
        <v>199700</v>
      </c>
      <c r="L56" s="94"/>
      <c r="M56" s="94">
        <f>M58</f>
        <v>242043.26</v>
      </c>
      <c r="N56" s="94"/>
      <c r="O56" s="18">
        <f t="shared" si="0"/>
        <v>121.20343515272909</v>
      </c>
    </row>
    <row r="57" spans="2:15" s="28" customFormat="1" ht="12.75" hidden="1">
      <c r="B57" s="26"/>
      <c r="C57" s="34"/>
      <c r="D57" s="109"/>
      <c r="E57" s="109"/>
      <c r="F57" s="109"/>
      <c r="G57" s="109"/>
      <c r="H57" s="109"/>
      <c r="I57" s="34"/>
      <c r="J57" s="34"/>
      <c r="K57" s="34"/>
      <c r="L57" s="34"/>
      <c r="M57" s="34"/>
      <c r="N57" s="34"/>
      <c r="O57" s="18" t="e">
        <f t="shared" si="0"/>
        <v>#DIV/0!</v>
      </c>
    </row>
    <row r="58" spans="2:15" s="28" customFormat="1" ht="21.75" customHeight="1" hidden="1">
      <c r="B58" s="26"/>
      <c r="C58" s="29" t="s">
        <v>84</v>
      </c>
      <c r="D58" s="93" t="s">
        <v>85</v>
      </c>
      <c r="E58" s="93"/>
      <c r="F58" s="93"/>
      <c r="G58" s="93"/>
      <c r="H58" s="93"/>
      <c r="I58" s="95">
        <v>199700</v>
      </c>
      <c r="J58" s="95"/>
      <c r="K58" s="95">
        <v>199700</v>
      </c>
      <c r="L58" s="95"/>
      <c r="M58" s="95">
        <v>242043.26</v>
      </c>
      <c r="N58" s="95"/>
      <c r="O58" s="18">
        <f t="shared" si="0"/>
        <v>121.20343515272909</v>
      </c>
    </row>
    <row r="59" spans="2:15" s="28" customFormat="1" ht="12.75" hidden="1">
      <c r="B59" s="26"/>
      <c r="C59" s="27" t="s">
        <v>86</v>
      </c>
      <c r="D59" s="109" t="s">
        <v>87</v>
      </c>
      <c r="E59" s="109"/>
      <c r="F59" s="109"/>
      <c r="G59" s="109"/>
      <c r="H59" s="109"/>
      <c r="I59" s="94">
        <v>658200</v>
      </c>
      <c r="J59" s="94"/>
      <c r="K59" s="94">
        <f>K60+K62</f>
        <v>658200</v>
      </c>
      <c r="L59" s="94"/>
      <c r="M59" s="94">
        <f>M60+M62+M61</f>
        <v>1634850.06</v>
      </c>
      <c r="N59" s="94"/>
      <c r="O59" s="18">
        <f t="shared" si="0"/>
        <v>248.38195989061077</v>
      </c>
    </row>
    <row r="60" spans="2:15" s="28" customFormat="1" ht="20.25" customHeight="1" hidden="1">
      <c r="B60" s="26"/>
      <c r="C60" s="29" t="s">
        <v>88</v>
      </c>
      <c r="D60" s="93" t="s">
        <v>89</v>
      </c>
      <c r="E60" s="93"/>
      <c r="F60" s="93"/>
      <c r="G60" s="93"/>
      <c r="H60" s="93"/>
      <c r="I60" s="95">
        <v>34700</v>
      </c>
      <c r="J60" s="95"/>
      <c r="K60" s="95">
        <v>34700</v>
      </c>
      <c r="L60" s="95"/>
      <c r="M60" s="95">
        <v>17124.6</v>
      </c>
      <c r="N60" s="95"/>
      <c r="O60" s="18">
        <f t="shared" si="0"/>
        <v>49.35043227665706</v>
      </c>
    </row>
    <row r="61" spans="2:15" s="28" customFormat="1" ht="12.75" hidden="1">
      <c r="B61" s="26"/>
      <c r="C61" s="30">
        <v>22090200</v>
      </c>
      <c r="D61" s="96" t="s">
        <v>114</v>
      </c>
      <c r="E61" s="96"/>
      <c r="F61" s="96"/>
      <c r="G61" s="96"/>
      <c r="H61" s="96"/>
      <c r="I61" s="95">
        <v>0</v>
      </c>
      <c r="J61" s="95"/>
      <c r="K61" s="17">
        <v>0</v>
      </c>
      <c r="L61" s="17"/>
      <c r="M61" s="95">
        <v>17</v>
      </c>
      <c r="N61" s="95"/>
      <c r="O61" s="18" t="e">
        <f t="shared" si="0"/>
        <v>#DIV/0!</v>
      </c>
    </row>
    <row r="62" spans="2:15" s="28" customFormat="1" ht="21" customHeight="1" hidden="1">
      <c r="B62" s="26"/>
      <c r="C62" s="30" t="s">
        <v>90</v>
      </c>
      <c r="D62" s="96" t="s">
        <v>91</v>
      </c>
      <c r="E62" s="96"/>
      <c r="F62" s="96"/>
      <c r="G62" s="96"/>
      <c r="H62" s="96"/>
      <c r="I62" s="95">
        <v>623500</v>
      </c>
      <c r="J62" s="95"/>
      <c r="K62" s="95">
        <v>623500</v>
      </c>
      <c r="L62" s="95"/>
      <c r="M62" s="95">
        <v>1617708.46</v>
      </c>
      <c r="N62" s="95"/>
      <c r="O62" s="18">
        <f t="shared" si="0"/>
        <v>259.45604811547713</v>
      </c>
    </row>
    <row r="63" spans="2:15" s="28" customFormat="1" ht="12.75" hidden="1">
      <c r="B63" s="26"/>
      <c r="C63" s="27">
        <v>24000000</v>
      </c>
      <c r="D63" s="109" t="s">
        <v>113</v>
      </c>
      <c r="E63" s="109"/>
      <c r="F63" s="109"/>
      <c r="G63" s="109"/>
      <c r="H63" s="109"/>
      <c r="I63" s="94">
        <v>0</v>
      </c>
      <c r="J63" s="94"/>
      <c r="K63" s="16">
        <v>0</v>
      </c>
      <c r="L63" s="16"/>
      <c r="M63" s="94">
        <f>M64</f>
        <v>9870</v>
      </c>
      <c r="N63" s="94"/>
      <c r="O63" s="18" t="e">
        <f t="shared" si="0"/>
        <v>#DIV/0!</v>
      </c>
    </row>
    <row r="64" spans="2:15" ht="12.75" hidden="1">
      <c r="B64" s="3"/>
      <c r="C64" s="4">
        <v>24060000</v>
      </c>
      <c r="D64" s="103" t="s">
        <v>73</v>
      </c>
      <c r="E64" s="103"/>
      <c r="F64" s="103"/>
      <c r="G64" s="103"/>
      <c r="H64" s="103"/>
      <c r="I64" s="104">
        <v>0</v>
      </c>
      <c r="J64" s="104"/>
      <c r="K64" s="5">
        <v>0</v>
      </c>
      <c r="L64" s="5"/>
      <c r="M64" s="104">
        <f>M65</f>
        <v>9870</v>
      </c>
      <c r="N64" s="104"/>
      <c r="O64" s="18" t="e">
        <f t="shared" si="0"/>
        <v>#DIV/0!</v>
      </c>
    </row>
    <row r="65" spans="2:15" ht="12.75" hidden="1">
      <c r="B65" s="3"/>
      <c r="C65" s="6">
        <v>24060300</v>
      </c>
      <c r="D65" s="114" t="s">
        <v>73</v>
      </c>
      <c r="E65" s="114"/>
      <c r="F65" s="114"/>
      <c r="G65" s="114"/>
      <c r="H65" s="114"/>
      <c r="I65" s="106">
        <v>0</v>
      </c>
      <c r="J65" s="106"/>
      <c r="K65" s="7">
        <v>0</v>
      </c>
      <c r="L65" s="7"/>
      <c r="M65" s="106">
        <v>9870</v>
      </c>
      <c r="N65" s="106"/>
      <c r="O65" s="18" t="e">
        <f t="shared" si="0"/>
        <v>#DIV/0!</v>
      </c>
    </row>
    <row r="66" spans="2:15" s="13" customFormat="1" ht="26.25" customHeight="1">
      <c r="B66" s="14"/>
      <c r="C66" s="15" t="s">
        <v>92</v>
      </c>
      <c r="D66" s="107" t="s">
        <v>93</v>
      </c>
      <c r="E66" s="107"/>
      <c r="F66" s="107"/>
      <c r="G66" s="107"/>
      <c r="H66" s="107"/>
      <c r="I66" s="108">
        <v>7161200</v>
      </c>
      <c r="J66" s="108"/>
      <c r="K66" s="108">
        <f>K67</f>
        <v>7161200</v>
      </c>
      <c r="L66" s="108"/>
      <c r="M66" s="108">
        <f>M67</f>
        <v>7161200</v>
      </c>
      <c r="N66" s="108"/>
      <c r="O66" s="18">
        <f t="shared" si="0"/>
        <v>100</v>
      </c>
    </row>
    <row r="67" spans="2:15" ht="12.75" hidden="1">
      <c r="B67" s="3"/>
      <c r="C67" s="4" t="s">
        <v>94</v>
      </c>
      <c r="D67" s="103" t="s">
        <v>95</v>
      </c>
      <c r="E67" s="103"/>
      <c r="F67" s="103"/>
      <c r="G67" s="103"/>
      <c r="H67" s="103"/>
      <c r="I67" s="104">
        <v>7161200</v>
      </c>
      <c r="J67" s="104"/>
      <c r="K67" s="104">
        <f>K68</f>
        <v>7161200</v>
      </c>
      <c r="L67" s="104"/>
      <c r="M67" s="104">
        <f>M68</f>
        <v>7161200</v>
      </c>
      <c r="N67" s="104"/>
      <c r="O67" s="18">
        <f t="shared" si="0"/>
        <v>100</v>
      </c>
    </row>
    <row r="68" spans="2:15" ht="12.75" hidden="1">
      <c r="B68" s="3"/>
      <c r="C68" s="4" t="s">
        <v>96</v>
      </c>
      <c r="D68" s="103" t="s">
        <v>97</v>
      </c>
      <c r="E68" s="103"/>
      <c r="F68" s="103"/>
      <c r="G68" s="103"/>
      <c r="H68" s="103"/>
      <c r="I68" s="104">
        <v>7161200</v>
      </c>
      <c r="J68" s="104"/>
      <c r="K68" s="104">
        <f>K69</f>
        <v>7161200</v>
      </c>
      <c r="L68" s="104"/>
      <c r="M68" s="104">
        <f>M69</f>
        <v>7161200</v>
      </c>
      <c r="N68" s="104"/>
      <c r="O68" s="18">
        <f t="shared" si="0"/>
        <v>100</v>
      </c>
    </row>
    <row r="69" spans="2:15" ht="12.75" hidden="1">
      <c r="B69" s="3"/>
      <c r="C69" s="11" t="s">
        <v>98</v>
      </c>
      <c r="D69" s="105" t="s">
        <v>99</v>
      </c>
      <c r="E69" s="105"/>
      <c r="F69" s="105"/>
      <c r="G69" s="105"/>
      <c r="H69" s="105"/>
      <c r="I69" s="106">
        <v>7161200</v>
      </c>
      <c r="J69" s="106"/>
      <c r="K69" s="106">
        <v>7161200</v>
      </c>
      <c r="L69" s="106"/>
      <c r="M69" s="106">
        <v>7161200</v>
      </c>
      <c r="N69" s="106"/>
      <c r="O69" s="18">
        <f t="shared" si="0"/>
        <v>100</v>
      </c>
    </row>
    <row r="70" spans="2:15" ht="20.25" customHeight="1">
      <c r="B70" s="10"/>
      <c r="C70" s="97" t="s">
        <v>100</v>
      </c>
      <c r="D70" s="98"/>
      <c r="E70" s="98"/>
      <c r="F70" s="38"/>
      <c r="G70" s="38"/>
      <c r="H70" s="39"/>
      <c r="I70" s="99">
        <v>9122230</v>
      </c>
      <c r="J70" s="100"/>
      <c r="K70" s="100">
        <f>K9+K43</f>
        <v>9122230</v>
      </c>
      <c r="L70" s="100"/>
      <c r="M70" s="100">
        <f>M9+M43</f>
        <v>12766523.829999998</v>
      </c>
      <c r="N70" s="100"/>
      <c r="O70" s="40">
        <f t="shared" si="0"/>
        <v>139.94959379449978</v>
      </c>
    </row>
    <row r="71" spans="2:15" ht="15.75">
      <c r="B71" s="10"/>
      <c r="C71" s="101" t="s">
        <v>101</v>
      </c>
      <c r="D71" s="102"/>
      <c r="E71" s="102"/>
      <c r="F71" s="41"/>
      <c r="G71" s="41"/>
      <c r="H71" s="42"/>
      <c r="I71" s="99">
        <v>16283430</v>
      </c>
      <c r="J71" s="100"/>
      <c r="K71" s="100">
        <f>K9+K43+K66</f>
        <v>16283430</v>
      </c>
      <c r="L71" s="100"/>
      <c r="M71" s="100">
        <f>M9+M43+M66</f>
        <v>19927723.83</v>
      </c>
      <c r="N71" s="100"/>
      <c r="O71" s="40"/>
    </row>
    <row r="72" ht="9" customHeight="1"/>
    <row r="73" spans="1:12" ht="16.5" customHeight="1">
      <c r="A73" s="87" t="s">
        <v>106</v>
      </c>
      <c r="B73" s="87"/>
      <c r="C73" s="87"/>
      <c r="D73" s="87"/>
      <c r="E73" s="87"/>
      <c r="F73" s="87"/>
      <c r="H73" s="87" t="s">
        <v>0</v>
      </c>
      <c r="I73" s="87"/>
      <c r="J73" s="87"/>
      <c r="K73" s="87"/>
      <c r="L73" s="2"/>
    </row>
    <row r="74" ht="6" customHeight="1"/>
    <row r="75" spans="1:12" ht="12.75" customHeight="1">
      <c r="A75" s="87" t="s">
        <v>103</v>
      </c>
      <c r="B75" s="87"/>
      <c r="C75" s="87"/>
      <c r="D75" s="87"/>
      <c r="E75" s="87"/>
      <c r="F75" s="87"/>
      <c r="H75" s="87" t="s">
        <v>102</v>
      </c>
      <c r="I75" s="87"/>
      <c r="J75" s="87"/>
      <c r="K75" s="87"/>
      <c r="L75" s="2"/>
    </row>
  </sheetData>
  <sheetProtection/>
  <mergeCells count="239">
    <mergeCell ref="D35:H35"/>
    <mergeCell ref="I35:J35"/>
    <mergeCell ref="M35:N35"/>
    <mergeCell ref="D63:H63"/>
    <mergeCell ref="M63:N63"/>
    <mergeCell ref="M50:N50"/>
    <mergeCell ref="M52:N52"/>
    <mergeCell ref="M54:N54"/>
    <mergeCell ref="M55:N55"/>
    <mergeCell ref="D53:H53"/>
    <mergeCell ref="I53:J53"/>
    <mergeCell ref="K53:L53"/>
    <mergeCell ref="M53:N53"/>
    <mergeCell ref="M62:N62"/>
    <mergeCell ref="M61:N61"/>
    <mergeCell ref="M56:N56"/>
    <mergeCell ref="M58:N58"/>
    <mergeCell ref="M59:N59"/>
    <mergeCell ref="M66:N66"/>
    <mergeCell ref="D64:H64"/>
    <mergeCell ref="D65:H65"/>
    <mergeCell ref="I63:J63"/>
    <mergeCell ref="I64:J64"/>
    <mergeCell ref="M64:N64"/>
    <mergeCell ref="M65:N65"/>
    <mergeCell ref="K66:L66"/>
    <mergeCell ref="I65:J65"/>
    <mergeCell ref="M69:N69"/>
    <mergeCell ref="M70:N70"/>
    <mergeCell ref="M71:N71"/>
    <mergeCell ref="M67:N67"/>
    <mergeCell ref="M49:N49"/>
    <mergeCell ref="M41:N41"/>
    <mergeCell ref="M42:N42"/>
    <mergeCell ref="M43:N43"/>
    <mergeCell ref="M44:N44"/>
    <mergeCell ref="M68:N68"/>
    <mergeCell ref="M60:N60"/>
    <mergeCell ref="M37:N37"/>
    <mergeCell ref="M38:N38"/>
    <mergeCell ref="M39:N39"/>
    <mergeCell ref="M40:N40"/>
    <mergeCell ref="M47:N47"/>
    <mergeCell ref="M48:N48"/>
    <mergeCell ref="M45:N45"/>
    <mergeCell ref="M30:N30"/>
    <mergeCell ref="M31:N31"/>
    <mergeCell ref="M32:N32"/>
    <mergeCell ref="M36:N36"/>
    <mergeCell ref="M33:N33"/>
    <mergeCell ref="M34:N34"/>
    <mergeCell ref="M15:N15"/>
    <mergeCell ref="M25:N25"/>
    <mergeCell ref="M26:N26"/>
    <mergeCell ref="M27:N27"/>
    <mergeCell ref="M28:N28"/>
    <mergeCell ref="M29:N29"/>
    <mergeCell ref="M23:N23"/>
    <mergeCell ref="M24:N24"/>
    <mergeCell ref="M17:N17"/>
    <mergeCell ref="M18:N18"/>
    <mergeCell ref="K67:L67"/>
    <mergeCell ref="K68:L68"/>
    <mergeCell ref="K69:L69"/>
    <mergeCell ref="M9:N9"/>
    <mergeCell ref="M10:N10"/>
    <mergeCell ref="M11:N11"/>
    <mergeCell ref="M12:N12"/>
    <mergeCell ref="M13:N13"/>
    <mergeCell ref="M14:N14"/>
    <mergeCell ref="K54:L54"/>
    <mergeCell ref="K56:L56"/>
    <mergeCell ref="K58:L58"/>
    <mergeCell ref="K59:L59"/>
    <mergeCell ref="K60:L60"/>
    <mergeCell ref="K62:L62"/>
    <mergeCell ref="K45:L45"/>
    <mergeCell ref="K47:L47"/>
    <mergeCell ref="K48:L48"/>
    <mergeCell ref="K49:L49"/>
    <mergeCell ref="K50:L50"/>
    <mergeCell ref="K52:L52"/>
    <mergeCell ref="K32:L32"/>
    <mergeCell ref="K36:L36"/>
    <mergeCell ref="K41:L41"/>
    <mergeCell ref="K42:L42"/>
    <mergeCell ref="K43:L43"/>
    <mergeCell ref="K44:L44"/>
    <mergeCell ref="K38:L38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3:L13"/>
    <mergeCell ref="K14:L14"/>
    <mergeCell ref="K15:L15"/>
    <mergeCell ref="K17:L17"/>
    <mergeCell ref="K18:L18"/>
    <mergeCell ref="K19:L19"/>
    <mergeCell ref="K7:L7"/>
    <mergeCell ref="M7:N7"/>
    <mergeCell ref="K12:L12"/>
    <mergeCell ref="K9:L9"/>
    <mergeCell ref="K10:L10"/>
    <mergeCell ref="K11:L11"/>
    <mergeCell ref="D8:H8"/>
    <mergeCell ref="I8:J8"/>
    <mergeCell ref="D9:H9"/>
    <mergeCell ref="I9:J9"/>
    <mergeCell ref="D7:H7"/>
    <mergeCell ref="I7:J7"/>
    <mergeCell ref="D12:H12"/>
    <mergeCell ref="I12:J12"/>
    <mergeCell ref="D13:H13"/>
    <mergeCell ref="I13:J13"/>
    <mergeCell ref="D10:H10"/>
    <mergeCell ref="I10:J10"/>
    <mergeCell ref="D11:H11"/>
    <mergeCell ref="I11:J11"/>
    <mergeCell ref="D17:H17"/>
    <mergeCell ref="I17:J17"/>
    <mergeCell ref="D18:H18"/>
    <mergeCell ref="I18:J18"/>
    <mergeCell ref="D14:H14"/>
    <mergeCell ref="I14:J14"/>
    <mergeCell ref="D15:H15"/>
    <mergeCell ref="I15:J15"/>
    <mergeCell ref="D16:H16"/>
    <mergeCell ref="D21:H21"/>
    <mergeCell ref="I21:J21"/>
    <mergeCell ref="D22:H22"/>
    <mergeCell ref="I22:J22"/>
    <mergeCell ref="D19:H19"/>
    <mergeCell ref="I19:J19"/>
    <mergeCell ref="D20:H20"/>
    <mergeCell ref="I20:J20"/>
    <mergeCell ref="I25:J25"/>
    <mergeCell ref="D26:H26"/>
    <mergeCell ref="I26:J26"/>
    <mergeCell ref="D23:H23"/>
    <mergeCell ref="I23:J23"/>
    <mergeCell ref="D24:H24"/>
    <mergeCell ref="I24:J24"/>
    <mergeCell ref="D25:H25"/>
    <mergeCell ref="I29:J29"/>
    <mergeCell ref="D30:H30"/>
    <mergeCell ref="I30:J30"/>
    <mergeCell ref="D27:H27"/>
    <mergeCell ref="I27:J27"/>
    <mergeCell ref="D28:H28"/>
    <mergeCell ref="I28:J28"/>
    <mergeCell ref="D29:H29"/>
    <mergeCell ref="M19:N19"/>
    <mergeCell ref="M20:N20"/>
    <mergeCell ref="M21:N21"/>
    <mergeCell ref="M22:N22"/>
    <mergeCell ref="D37:H37"/>
    <mergeCell ref="I37:J37"/>
    <mergeCell ref="K37:L37"/>
    <mergeCell ref="D36:H36"/>
    <mergeCell ref="I36:J36"/>
    <mergeCell ref="D33:H33"/>
    <mergeCell ref="D38:H38"/>
    <mergeCell ref="I38:J38"/>
    <mergeCell ref="D39:H39"/>
    <mergeCell ref="I39:J39"/>
    <mergeCell ref="D40:H40"/>
    <mergeCell ref="I40:J40"/>
    <mergeCell ref="D41:H41"/>
    <mergeCell ref="I41:J41"/>
    <mergeCell ref="D42:H42"/>
    <mergeCell ref="I42:J42"/>
    <mergeCell ref="K39:L39"/>
    <mergeCell ref="K40:L40"/>
    <mergeCell ref="D45:H46"/>
    <mergeCell ref="I45:J45"/>
    <mergeCell ref="D47:H47"/>
    <mergeCell ref="I47:J47"/>
    <mergeCell ref="D43:H43"/>
    <mergeCell ref="I43:J43"/>
    <mergeCell ref="D44:H44"/>
    <mergeCell ref="I44:J44"/>
    <mergeCell ref="D50:H51"/>
    <mergeCell ref="I50:J50"/>
    <mergeCell ref="D52:H52"/>
    <mergeCell ref="I52:J52"/>
    <mergeCell ref="D48:H48"/>
    <mergeCell ref="I48:J48"/>
    <mergeCell ref="D49:H49"/>
    <mergeCell ref="I49:J49"/>
    <mergeCell ref="D58:H58"/>
    <mergeCell ref="I58:J58"/>
    <mergeCell ref="D59:H59"/>
    <mergeCell ref="I59:J59"/>
    <mergeCell ref="D54:H54"/>
    <mergeCell ref="I54:J54"/>
    <mergeCell ref="D56:H57"/>
    <mergeCell ref="I56:J56"/>
    <mergeCell ref="D55:H55"/>
    <mergeCell ref="I55:J55"/>
    <mergeCell ref="D60:H60"/>
    <mergeCell ref="I60:J60"/>
    <mergeCell ref="D62:H62"/>
    <mergeCell ref="I62:J62"/>
    <mergeCell ref="D61:H61"/>
    <mergeCell ref="I61:J61"/>
    <mergeCell ref="D68:H68"/>
    <mergeCell ref="I68:J68"/>
    <mergeCell ref="D69:H69"/>
    <mergeCell ref="I69:J69"/>
    <mergeCell ref="D66:H66"/>
    <mergeCell ref="I66:J66"/>
    <mergeCell ref="D67:H67"/>
    <mergeCell ref="I67:J67"/>
    <mergeCell ref="C70:E70"/>
    <mergeCell ref="I70:J70"/>
    <mergeCell ref="H75:K75"/>
    <mergeCell ref="A75:F75"/>
    <mergeCell ref="C71:E71"/>
    <mergeCell ref="I71:J71"/>
    <mergeCell ref="H73:K73"/>
    <mergeCell ref="A73:F73"/>
    <mergeCell ref="K70:L70"/>
    <mergeCell ref="K71:L71"/>
    <mergeCell ref="D34:H34"/>
    <mergeCell ref="I33:J33"/>
    <mergeCell ref="I34:J34"/>
    <mergeCell ref="D31:H31"/>
    <mergeCell ref="I31:J31"/>
    <mergeCell ref="D32:H32"/>
    <mergeCell ref="I32:J32"/>
  </mergeCells>
  <printOptions/>
  <pageMargins left="0.2513888888888889" right="0.25" top="0.39375000000000004" bottom="0.39375000000000004" header="0.5" footer="0.5"/>
  <pageSetup fitToHeight="10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Rada</cp:lastModifiedBy>
  <cp:lastPrinted>2016-05-12T08:46:16Z</cp:lastPrinted>
  <dcterms:created xsi:type="dcterms:W3CDTF">2016-04-14T12:54:01Z</dcterms:created>
  <dcterms:modified xsi:type="dcterms:W3CDTF">2016-06-09T11:18:05Z</dcterms:modified>
  <cp:category/>
  <cp:version/>
  <cp:contentType/>
  <cp:contentStatus/>
</cp:coreProperties>
</file>