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1"/>
  </bookViews>
  <sheets>
    <sheet name="Лист1" sheetId="1" r:id="rId1"/>
    <sheet name="Лист1 (скор)" sheetId="2" r:id="rId2"/>
  </sheets>
  <definedNames>
    <definedName name="_xlnm.Print_Area" localSheetId="1">'Лист1 (скор)'!$A$1:$F$142</definedName>
  </definedNames>
  <calcPr fullCalcOnLoad="1" refMode="R1C1"/>
</workbook>
</file>

<file path=xl/sharedStrings.xml><?xml version="1.0" encoding="utf-8"?>
<sst xmlns="http://schemas.openxmlformats.org/spreadsheetml/2006/main" count="572" uniqueCount="80">
  <si>
    <t>Загальний фонд</t>
  </si>
  <si>
    <t>Код</t>
  </si>
  <si>
    <t xml:space="preserve"> Показник</t>
  </si>
  <si>
    <t>Скоригований план на рік</t>
  </si>
  <si>
    <t>Профінансовано за звіт. період</t>
  </si>
  <si>
    <t>% Вик. по пот. місяць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</si>
  <si>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</si>
  <si>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</si>
  <si>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</si>
  <si>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</si>
  <si>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</si>
  <si>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</si>
  <si>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</si>
  <si>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</si>
  <si>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</si>
  <si>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</si>
  <si>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</si>
  <si>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</si>
  <si>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</si>
  <si>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</si>
  <si>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</si>
  <si>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</si>
  <si>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</si>
  <si>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</si>
  <si>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2730</t>
  </si>
  <si>
    <t>Інші виплати населенню</t>
  </si>
  <si>
    <t>2800</t>
  </si>
  <si>
    <t>Інші поточні видатки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</si>
  <si>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</si>
  <si>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</si>
  <si>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</si>
  <si>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</si>
  <si>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</si>
  <si>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</si>
  <si>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090412</t>
  </si>
  <si>
    <t>Інші видатки на соціальний захист населення</t>
  </si>
  <si>
    <t>091106</t>
  </si>
  <si>
    <t>Інші видатки</t>
  </si>
  <si>
    <t>100103</t>
  </si>
  <si>
    <t>Дотація житлово-комунальному господарству</t>
  </si>
  <si>
    <t>2610</t>
  </si>
  <si>
    <t>Субсидії та поточні трансферти підприємствам (установам, організаціям)</t>
  </si>
  <si>
    <t>100202</t>
  </si>
  <si>
    <t>Водопровідно-каналізаційне господарство</t>
  </si>
  <si>
    <t>100203</t>
  </si>
  <si>
    <t>Благоустрій міст, сіл, селищ</t>
  </si>
  <si>
    <t>110204</t>
  </si>
  <si>
    <t>Палаци і будинки культури, клуби та інші заклади клубного типу</t>
  </si>
  <si>
    <t>2275</t>
  </si>
  <si>
    <t>Оплата інших енергоносіїв</t>
  </si>
  <si>
    <t>110502</t>
  </si>
  <si>
    <t>Інші культурно-освітні заклади та заходи</t>
  </si>
  <si>
    <t>2282</t>
  </si>
  <si>
    <t>Окремі заходи по реалізації державних (регіональних) програм, не віднесені до заходів розвитку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</si>
  <si>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</si>
  <si>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</si>
  <si>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</si>
  <si>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</si>
  <si>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130112</t>
  </si>
  <si>
    <t>250404</t>
  </si>
  <si>
    <t xml:space="preserve"> </t>
  </si>
  <si>
    <t xml:space="preserve">Усього </t>
  </si>
  <si>
    <t>Страница 2 из 2</t>
  </si>
  <si>
    <t>ДНЗ (дитячий садок) "Лісова казка"</t>
  </si>
  <si>
    <t>ДНЗ "Спадкоємець"</t>
  </si>
  <si>
    <t>ДНЗ (ясла-садок) "Даринка"</t>
  </si>
  <si>
    <t>ДНЗ №4 Берізка</t>
  </si>
  <si>
    <t>ДНЗ ясла-садок "Іскорка"</t>
  </si>
  <si>
    <t>ДНЗ-ЦРД "Джерельце"</t>
  </si>
  <si>
    <t>ДНЗ(ясла-садок)"Казка"</t>
  </si>
  <si>
    <t>Субсидії та поточні трансферти підприємствам (установам, організаціям) КП БГВУЖКГ</t>
  </si>
  <si>
    <t>Субсидії та поточні трансферти підприємствам (установам, організаціям) КП Боярка-Водоканал</t>
  </si>
  <si>
    <t>Субсидії та поточні трансферти підприємствам (установам, організаціям) КП БОК</t>
  </si>
  <si>
    <t>Аналіз фінансування установ за 2 кв. 2016р.</t>
  </si>
  <si>
    <t>Міський голова</t>
  </si>
  <si>
    <t xml:space="preserve">Начальник  відділу фінансів, економічного розвитку та торгівлі          </t>
  </si>
  <si>
    <t xml:space="preserve">О.О. Зарубін </t>
  </si>
  <si>
    <t>Н.І. Мусієнко</t>
  </si>
  <si>
    <t>Аналіз фінансування установ за 1 півріччя  2016 року</t>
  </si>
  <si>
    <t xml:space="preserve">     Н.І. Мусієнко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</si>
</sst>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0">
    <font>
      <sz val="10"/>
      <name val="Arial Cyr"/>
      <family val="0"/>
    </font>
    <font>
      <sz val="8"/>
      <name val="Arial Cyr"/>
      <family val="0"/>
    </font>
    <font>
      <b/>
      <sz val="18"/>
      <name val="Times New Roman Cyr"/>
      <family val="0"/>
    </font>
    <font>
      <sz val="14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 quotePrefix="1">
      <alignment horizontal="left"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" fillId="0" borderId="0" xfId="0" applyFont="1" applyAlignment="1">
      <alignment/>
    </xf>
    <xf numFmtId="0" fontId="8" fillId="0" borderId="10" xfId="0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10" fontId="8" fillId="0" borderId="10" xfId="0" applyNumberFormat="1" applyFont="1" applyBorder="1" applyAlignment="1">
      <alignment horizontal="right" vertical="top" wrapText="1"/>
    </xf>
    <xf numFmtId="0" fontId="6" fillId="24" borderId="10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 quotePrefix="1">
      <alignment horizontal="left"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12" xfId="0" applyNumberFormat="1" applyFont="1" applyBorder="1" applyAlignment="1" quotePrefix="1">
      <alignment horizontal="left" vertical="top" wrapText="1"/>
    </xf>
    <xf numFmtId="0" fontId="1" fillId="0" borderId="12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right" vertical="top" wrapText="1"/>
    </xf>
    <xf numFmtId="10" fontId="9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9" fillId="24" borderId="10" xfId="0" applyFont="1" applyFill="1" applyBorder="1" applyAlignment="1" quotePrefix="1">
      <alignment horizontal="left" vertical="top" wrapText="1"/>
    </xf>
    <xf numFmtId="0" fontId="9" fillId="24" borderId="10" xfId="0" applyFont="1" applyFill="1" applyBorder="1" applyAlignment="1">
      <alignment vertical="top" wrapText="1"/>
    </xf>
    <xf numFmtId="2" fontId="9" fillId="24" borderId="10" xfId="0" applyNumberFormat="1" applyFont="1" applyFill="1" applyBorder="1" applyAlignment="1">
      <alignment horizontal="right" vertical="top" wrapText="1"/>
    </xf>
    <xf numFmtId="10" fontId="8" fillId="24" borderId="10" xfId="0" applyNumberFormat="1" applyFont="1" applyFill="1" applyBorder="1" applyAlignment="1">
      <alignment horizontal="right" vertical="top" wrapText="1"/>
    </xf>
    <xf numFmtId="2" fontId="8" fillId="24" borderId="10" xfId="0" applyNumberFormat="1" applyFont="1" applyFill="1" applyBorder="1" applyAlignment="1">
      <alignment horizontal="right" vertical="top" wrapText="1"/>
    </xf>
    <xf numFmtId="2" fontId="1" fillId="24" borderId="10" xfId="0" applyNumberFormat="1" applyFont="1" applyFill="1" applyBorder="1" applyAlignment="1">
      <alignment horizontal="right" vertical="top" wrapText="1"/>
    </xf>
    <xf numFmtId="2" fontId="1" fillId="24" borderId="12" xfId="0" applyNumberFormat="1" applyFont="1" applyFill="1" applyBorder="1" applyAlignment="1">
      <alignment horizontal="right" vertical="top" wrapText="1"/>
    </xf>
    <xf numFmtId="2" fontId="7" fillId="24" borderId="10" xfId="0" applyNumberFormat="1" applyFont="1" applyFill="1" applyBorder="1" applyAlignment="1">
      <alignment horizontal="right" vertical="top" wrapText="1"/>
    </xf>
    <xf numFmtId="0" fontId="1" fillId="24" borderId="0" xfId="0" applyFont="1" applyFill="1" applyAlignment="1">
      <alignment vertical="top" wrapText="1"/>
    </xf>
    <xf numFmtId="0" fontId="7" fillId="0" borderId="10" xfId="0" applyFont="1" applyBorder="1" applyAlignment="1" quotePrefix="1">
      <alignment horizontal="left" vertical="top" wrapText="1"/>
    </xf>
    <xf numFmtId="10" fontId="7" fillId="0" borderId="10" xfId="0" applyNumberFormat="1" applyFont="1" applyBorder="1" applyAlignment="1">
      <alignment horizontal="right" vertical="top" wrapText="1"/>
    </xf>
    <xf numFmtId="0" fontId="11" fillId="0" borderId="10" xfId="0" applyNumberFormat="1" applyFont="1" applyBorder="1" applyAlignment="1" quotePrefix="1">
      <alignment horizontal="left" vertical="top" wrapText="1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horizontal="right" vertical="top" wrapText="1"/>
    </xf>
    <xf numFmtId="2" fontId="11" fillId="24" borderId="10" xfId="0" applyNumberFormat="1" applyFont="1" applyFill="1" applyBorder="1" applyAlignment="1">
      <alignment horizontal="right" vertical="top" wrapText="1"/>
    </xf>
    <xf numFmtId="0" fontId="11" fillId="0" borderId="12" xfId="0" applyNumberFormat="1" applyFont="1" applyBorder="1" applyAlignment="1" quotePrefix="1">
      <alignment horizontal="left" vertical="top" wrapText="1"/>
    </xf>
    <xf numFmtId="0" fontId="11" fillId="0" borderId="12" xfId="0" applyFont="1" applyBorder="1" applyAlignment="1">
      <alignment vertical="top" wrapText="1"/>
    </xf>
    <xf numFmtId="2" fontId="11" fillId="0" borderId="12" xfId="0" applyNumberFormat="1" applyFont="1" applyBorder="1" applyAlignment="1">
      <alignment horizontal="right" vertical="top" wrapText="1"/>
    </xf>
    <xf numFmtId="2" fontId="11" fillId="24" borderId="12" xfId="0" applyNumberFormat="1" applyFont="1" applyFill="1" applyBorder="1" applyAlignment="1">
      <alignment horizontal="right" vertical="top" wrapText="1"/>
    </xf>
    <xf numFmtId="0" fontId="7" fillId="24" borderId="10" xfId="0" applyFont="1" applyFill="1" applyBorder="1" applyAlignment="1" quotePrefix="1">
      <alignment horizontal="left" vertical="top" wrapText="1"/>
    </xf>
    <xf numFmtId="0" fontId="7" fillId="24" borderId="10" xfId="0" applyFont="1" applyFill="1" applyBorder="1" applyAlignment="1">
      <alignment vertical="top" wrapText="1"/>
    </xf>
    <xf numFmtId="10" fontId="7" fillId="24" borderId="1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Border="1" applyAlignment="1" quotePrefix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78"/>
  <sheetViews>
    <sheetView showGridLines="0" view="pageBreakPreview" zoomScale="60" zoomScalePageLayoutView="0" workbookViewId="0" topLeftCell="A19">
      <selection activeCell="B21" sqref="B21"/>
    </sheetView>
  </sheetViews>
  <sheetFormatPr defaultColWidth="9.00390625" defaultRowHeight="12.75"/>
  <cols>
    <col min="1" max="1" width="9.00390625" style="0" customWidth="1"/>
    <col min="2" max="2" width="42.375" style="0" customWidth="1"/>
    <col min="3" max="3" width="17.75390625" style="0" customWidth="1"/>
    <col min="4" max="4" width="16.625" style="0" customWidth="1"/>
    <col min="5" max="5" width="15.25390625" style="14" customWidth="1"/>
    <col min="6" max="6" width="10.75390625" style="0" customWidth="1"/>
  </cols>
  <sheetData>
    <row r="1" spans="1:6" ht="24" customHeight="1">
      <c r="A1" s="51" t="s">
        <v>73</v>
      </c>
      <c r="B1" s="51"/>
      <c r="C1" s="51"/>
      <c r="D1" s="51"/>
      <c r="E1" s="51"/>
      <c r="F1" s="51"/>
    </row>
    <row r="2" spans="1:6" ht="24" customHeight="1">
      <c r="A2" s="52" t="s">
        <v>0</v>
      </c>
      <c r="B2" s="52"/>
      <c r="C2" s="52"/>
      <c r="D2" s="52"/>
      <c r="E2" s="52"/>
      <c r="F2" s="52"/>
    </row>
    <row r="3" spans="1:6" ht="25.5">
      <c r="A3" s="2" t="s">
        <v>1</v>
      </c>
      <c r="B3" s="2" t="s">
        <v>2</v>
      </c>
      <c r="C3" s="2" t="s">
        <v>3</v>
      </c>
      <c r="D3" s="19" t="s">
        <v>4</v>
      </c>
      <c r="E3" s="19" t="s">
        <v>4</v>
      </c>
      <c r="F3" s="2" t="s">
        <v>5</v>
      </c>
    </row>
    <row r="4" spans="1:6" s="8" customFormat="1" ht="12">
      <c r="A4" s="5" t="s">
        <v>6</v>
      </c>
      <c r="B4" s="6" t="s">
        <v>7</v>
      </c>
      <c r="C4" s="7">
        <v>7100000</v>
      </c>
      <c r="D4" s="7">
        <f>D5+D6+D7+D8+D9+D10+D11+D12+D13+D14</f>
        <v>3733118.4600000004</v>
      </c>
      <c r="E4" s="32">
        <v>4511414.52</v>
      </c>
      <c r="F4" s="18">
        <f>D4/C4</f>
        <v>0.5257913323943663</v>
      </c>
    </row>
    <row r="5" spans="1:6" ht="12.75">
      <c r="A5" s="20" t="s">
        <v>8</v>
      </c>
      <c r="B5" s="21" t="s">
        <v>9</v>
      </c>
      <c r="C5" s="22">
        <v>4141038</v>
      </c>
      <c r="D5" s="22">
        <v>2630590.02</v>
      </c>
      <c r="E5" s="33">
        <v>2833038</v>
      </c>
      <c r="F5" s="18">
        <f aca="true" t="shared" si="0" ref="F5:F68">D5/C5</f>
        <v>0.6352489448297746</v>
      </c>
    </row>
    <row r="6" spans="1:6" ht="12.75">
      <c r="A6" s="20" t="s">
        <v>10</v>
      </c>
      <c r="B6" s="21" t="s">
        <v>11</v>
      </c>
      <c r="C6" s="22">
        <v>1405962</v>
      </c>
      <c r="D6" s="22">
        <v>556889.91</v>
      </c>
      <c r="E6" s="33">
        <v>856800</v>
      </c>
      <c r="F6" s="18">
        <f t="shared" si="0"/>
        <v>0.3960917222513838</v>
      </c>
    </row>
    <row r="7" spans="1:6" ht="12.75">
      <c r="A7" s="20" t="s">
        <v>12</v>
      </c>
      <c r="B7" s="21" t="s">
        <v>13</v>
      </c>
      <c r="C7" s="22">
        <v>270000</v>
      </c>
      <c r="D7" s="22">
        <v>179603.23</v>
      </c>
      <c r="E7" s="33">
        <v>186514.54</v>
      </c>
      <c r="F7" s="18">
        <f t="shared" si="0"/>
        <v>0.6651971481481482</v>
      </c>
    </row>
    <row r="8" spans="1:6" ht="12.75">
      <c r="A8" s="20" t="s">
        <v>14</v>
      </c>
      <c r="B8" s="21" t="s">
        <v>15</v>
      </c>
      <c r="C8" s="22">
        <v>423000</v>
      </c>
      <c r="D8" s="22">
        <v>95176.98</v>
      </c>
      <c r="E8" s="33">
        <v>190263.34</v>
      </c>
      <c r="F8" s="18">
        <f t="shared" si="0"/>
        <v>0.22500468085106382</v>
      </c>
    </row>
    <row r="9" spans="1:6" ht="12.75">
      <c r="A9" s="20" t="s">
        <v>16</v>
      </c>
      <c r="B9" s="21" t="s">
        <v>17</v>
      </c>
      <c r="C9" s="22">
        <v>2000</v>
      </c>
      <c r="D9" s="22">
        <v>0</v>
      </c>
      <c r="E9" s="33">
        <v>0</v>
      </c>
      <c r="F9" s="18">
        <f t="shared" si="0"/>
        <v>0</v>
      </c>
    </row>
    <row r="10" spans="1:6" ht="12.75">
      <c r="A10" s="20" t="s">
        <v>18</v>
      </c>
      <c r="B10" s="21" t="s">
        <v>19</v>
      </c>
      <c r="C10" s="22">
        <v>4500</v>
      </c>
      <c r="D10" s="22">
        <v>1048.64</v>
      </c>
      <c r="E10" s="33">
        <v>1048.64</v>
      </c>
      <c r="F10" s="18">
        <f t="shared" si="0"/>
        <v>0.23303111111111113</v>
      </c>
    </row>
    <row r="11" spans="1:6" ht="12.75">
      <c r="A11" s="20" t="s">
        <v>20</v>
      </c>
      <c r="B11" s="21" t="s">
        <v>21</v>
      </c>
      <c r="C11" s="22">
        <v>400000</v>
      </c>
      <c r="D11" s="22">
        <v>123512.5</v>
      </c>
      <c r="E11" s="33">
        <v>200000</v>
      </c>
      <c r="F11" s="18">
        <f t="shared" si="0"/>
        <v>0.30878125</v>
      </c>
    </row>
    <row r="12" spans="1:6" ht="12.75">
      <c r="A12" s="20" t="s">
        <v>22</v>
      </c>
      <c r="B12" s="21" t="s">
        <v>23</v>
      </c>
      <c r="C12" s="22">
        <v>410000</v>
      </c>
      <c r="D12" s="22">
        <v>125750.68</v>
      </c>
      <c r="E12" s="33">
        <v>210000</v>
      </c>
      <c r="F12" s="18">
        <f t="shared" si="0"/>
        <v>0.3067089756097561</v>
      </c>
    </row>
    <row r="13" spans="1:6" ht="12.75">
      <c r="A13" s="20" t="s">
        <v>24</v>
      </c>
      <c r="B13" s="21" t="s">
        <v>25</v>
      </c>
      <c r="C13" s="22">
        <v>3750</v>
      </c>
      <c r="D13" s="22">
        <v>3750</v>
      </c>
      <c r="E13" s="33">
        <v>3750</v>
      </c>
      <c r="F13" s="18">
        <f t="shared" si="0"/>
        <v>1</v>
      </c>
    </row>
    <row r="14" spans="1:6" ht="12.75">
      <c r="A14" s="20" t="s">
        <v>26</v>
      </c>
      <c r="B14" s="21" t="s">
        <v>27</v>
      </c>
      <c r="C14" s="22">
        <v>39750</v>
      </c>
      <c r="D14" s="22">
        <v>16796.5</v>
      </c>
      <c r="E14" s="33">
        <v>30000</v>
      </c>
      <c r="F14" s="18">
        <f t="shared" si="0"/>
        <v>0.4225534591194969</v>
      </c>
    </row>
    <row r="15" spans="1:6" s="9" customFormat="1" ht="12" customHeight="1">
      <c r="A15" s="5" t="s">
        <v>28</v>
      </c>
      <c r="B15" s="6" t="s">
        <v>29</v>
      </c>
      <c r="C15" s="7">
        <v>23998700</v>
      </c>
      <c r="D15" s="7">
        <f aca="true" t="shared" si="1" ref="D15:D25">D26+D37+D48+D59+D70+D81+D92</f>
        <v>12100931.66</v>
      </c>
      <c r="E15" s="32">
        <v>15702000</v>
      </c>
      <c r="F15" s="18">
        <f t="shared" si="0"/>
        <v>0.504232798443249</v>
      </c>
    </row>
    <row r="16" spans="1:94" ht="12" customHeight="1">
      <c r="A16" s="23" t="s">
        <v>8</v>
      </c>
      <c r="B16" s="24" t="s">
        <v>9</v>
      </c>
      <c r="C16" s="25">
        <v>13250629</v>
      </c>
      <c r="D16" s="25">
        <f t="shared" si="1"/>
        <v>7225139.250000001</v>
      </c>
      <c r="E16" s="34">
        <v>8782621</v>
      </c>
      <c r="F16" s="18">
        <f t="shared" si="0"/>
        <v>0.5452676435209227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</row>
    <row r="17" spans="1:94" ht="12.75">
      <c r="A17" s="20" t="s">
        <v>10</v>
      </c>
      <c r="B17" s="21" t="s">
        <v>11</v>
      </c>
      <c r="C17" s="22">
        <v>4367461</v>
      </c>
      <c r="D17" s="22">
        <f t="shared" si="1"/>
        <v>1617021.55</v>
      </c>
      <c r="E17" s="33">
        <v>2524841</v>
      </c>
      <c r="F17" s="18">
        <f t="shared" si="0"/>
        <v>0.3702429283283812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</row>
    <row r="18" spans="1:94" ht="12.75">
      <c r="A18" s="20" t="s">
        <v>12</v>
      </c>
      <c r="B18" s="21" t="s">
        <v>13</v>
      </c>
      <c r="C18" s="22">
        <v>95000</v>
      </c>
      <c r="D18" s="22">
        <f t="shared" si="1"/>
        <v>54072.99</v>
      </c>
      <c r="E18" s="33">
        <v>78000</v>
      </c>
      <c r="F18" s="18">
        <f t="shared" si="0"/>
        <v>0.5691893684210526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</row>
    <row r="19" spans="1:94" ht="12.75">
      <c r="A19" s="20" t="s">
        <v>30</v>
      </c>
      <c r="B19" s="21" t="s">
        <v>31</v>
      </c>
      <c r="C19" s="22">
        <v>14000</v>
      </c>
      <c r="D19" s="22">
        <f t="shared" si="1"/>
        <v>2000</v>
      </c>
      <c r="E19" s="33">
        <v>14000</v>
      </c>
      <c r="F19" s="18">
        <f t="shared" si="0"/>
        <v>0.14285714285714285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</row>
    <row r="20" spans="1:94" ht="12" customHeight="1">
      <c r="A20" s="20" t="s">
        <v>32</v>
      </c>
      <c r="B20" s="21" t="s">
        <v>33</v>
      </c>
      <c r="C20" s="22">
        <v>2798520</v>
      </c>
      <c r="D20" s="22">
        <f t="shared" si="1"/>
        <v>1233138.28</v>
      </c>
      <c r="E20" s="33">
        <v>1584712</v>
      </c>
      <c r="F20" s="18">
        <f t="shared" si="0"/>
        <v>0.44063943798865113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</row>
    <row r="21" spans="1:94" ht="12" customHeight="1">
      <c r="A21" s="20" t="s">
        <v>14</v>
      </c>
      <c r="B21" s="21" t="s">
        <v>15</v>
      </c>
      <c r="C21" s="22">
        <v>470000</v>
      </c>
      <c r="D21" s="22">
        <f t="shared" si="1"/>
        <v>182349.96000000002</v>
      </c>
      <c r="E21" s="33">
        <v>265000</v>
      </c>
      <c r="F21" s="18">
        <f t="shared" si="0"/>
        <v>0.3879786382978724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</row>
    <row r="22" spans="1:94" ht="12" customHeight="1">
      <c r="A22" s="20" t="s">
        <v>16</v>
      </c>
      <c r="B22" s="21" t="s">
        <v>17</v>
      </c>
      <c r="C22" s="22">
        <v>27000</v>
      </c>
      <c r="D22" s="22">
        <f t="shared" si="1"/>
        <v>2158.02</v>
      </c>
      <c r="E22" s="33">
        <v>27000</v>
      </c>
      <c r="F22" s="18">
        <f t="shared" si="0"/>
        <v>0.07992666666666666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</row>
    <row r="23" spans="1:94" ht="12.75">
      <c r="A23" s="20" t="s">
        <v>18</v>
      </c>
      <c r="B23" s="21" t="s">
        <v>19</v>
      </c>
      <c r="C23" s="22">
        <v>152690</v>
      </c>
      <c r="D23" s="22">
        <f t="shared" si="1"/>
        <v>71814.33</v>
      </c>
      <c r="E23" s="33">
        <v>86701</v>
      </c>
      <c r="F23" s="18">
        <f t="shared" si="0"/>
        <v>0.4703276573449473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</row>
    <row r="24" spans="1:94" ht="12" customHeight="1">
      <c r="A24" s="20" t="s">
        <v>20</v>
      </c>
      <c r="B24" s="21" t="s">
        <v>21</v>
      </c>
      <c r="C24" s="22">
        <v>689500</v>
      </c>
      <c r="D24" s="22">
        <f t="shared" si="1"/>
        <v>350790.61</v>
      </c>
      <c r="E24" s="33">
        <v>510325</v>
      </c>
      <c r="F24" s="18">
        <f t="shared" si="0"/>
        <v>0.5087608556925308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</row>
    <row r="25" spans="1:94" ht="12" customHeight="1">
      <c r="A25" s="20" t="s">
        <v>22</v>
      </c>
      <c r="B25" s="21" t="s">
        <v>23</v>
      </c>
      <c r="C25" s="22">
        <v>2133900</v>
      </c>
      <c r="D25" s="22">
        <f t="shared" si="1"/>
        <v>1362446.6700000002</v>
      </c>
      <c r="E25" s="33">
        <v>1828800</v>
      </c>
      <c r="F25" s="18">
        <f t="shared" si="0"/>
        <v>0.6384772810347252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</row>
    <row r="26" spans="1:6" s="15" customFormat="1" ht="12">
      <c r="A26" s="28" t="s">
        <v>28</v>
      </c>
      <c r="B26" s="29" t="s">
        <v>63</v>
      </c>
      <c r="C26" s="30">
        <v>1408124</v>
      </c>
      <c r="D26" s="30">
        <f>D27+D28+D29+D30+D31+D32+D33+D34+D35+D36</f>
        <v>648542.3600000001</v>
      </c>
      <c r="E26" s="30">
        <v>925629</v>
      </c>
      <c r="F26" s="31">
        <f t="shared" si="0"/>
        <v>0.46057190986021124</v>
      </c>
    </row>
    <row r="27" spans="1:94" ht="12" customHeight="1">
      <c r="A27" s="20" t="s">
        <v>8</v>
      </c>
      <c r="B27" s="21" t="s">
        <v>9</v>
      </c>
      <c r="C27" s="22">
        <v>756734</v>
      </c>
      <c r="D27" s="22">
        <v>370563.7</v>
      </c>
      <c r="E27" s="33">
        <v>488404</v>
      </c>
      <c r="F27" s="18">
        <f t="shared" si="0"/>
        <v>0.48968818633760347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</row>
    <row r="28" spans="1:94" ht="12" customHeight="1">
      <c r="A28" s="20" t="s">
        <v>10</v>
      </c>
      <c r="B28" s="21" t="s">
        <v>11</v>
      </c>
      <c r="C28" s="22">
        <v>260220</v>
      </c>
      <c r="D28" s="22">
        <v>84444.01</v>
      </c>
      <c r="E28" s="33">
        <v>142800</v>
      </c>
      <c r="F28" s="18">
        <f t="shared" si="0"/>
        <v>0.3245100684036584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</row>
    <row r="29" spans="1:94" ht="12.75">
      <c r="A29" s="20" t="s">
        <v>12</v>
      </c>
      <c r="B29" s="21" t="s">
        <v>13</v>
      </c>
      <c r="C29" s="22">
        <v>5000</v>
      </c>
      <c r="D29" s="22">
        <v>3703.46</v>
      </c>
      <c r="E29" s="33">
        <v>5000</v>
      </c>
      <c r="F29" s="18">
        <f t="shared" si="0"/>
        <v>0.740692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</row>
    <row r="30" spans="1:94" ht="12.75">
      <c r="A30" s="20" t="s">
        <v>30</v>
      </c>
      <c r="B30" s="21" t="s">
        <v>31</v>
      </c>
      <c r="C30" s="22">
        <v>2000</v>
      </c>
      <c r="D30" s="22">
        <v>0</v>
      </c>
      <c r="E30" s="33">
        <v>2000</v>
      </c>
      <c r="F30" s="18">
        <f t="shared" si="0"/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</row>
    <row r="31" spans="1:94" ht="12" customHeight="1">
      <c r="A31" s="20" t="s">
        <v>32</v>
      </c>
      <c r="B31" s="21" t="s">
        <v>33</v>
      </c>
      <c r="C31" s="22">
        <v>151270</v>
      </c>
      <c r="D31" s="22">
        <v>85340.71</v>
      </c>
      <c r="E31" s="33">
        <v>90762</v>
      </c>
      <c r="F31" s="18">
        <f t="shared" si="0"/>
        <v>0.564161499305877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</row>
    <row r="32" spans="1:94" ht="12" customHeight="1">
      <c r="A32" s="20" t="s">
        <v>14</v>
      </c>
      <c r="B32" s="21" t="s">
        <v>15</v>
      </c>
      <c r="C32" s="22">
        <v>50000</v>
      </c>
      <c r="D32" s="22">
        <v>15205.18</v>
      </c>
      <c r="E32" s="33">
        <v>25000</v>
      </c>
      <c r="F32" s="18">
        <f t="shared" si="0"/>
        <v>0.30410360000000003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</row>
    <row r="33" spans="1:94" ht="12" customHeight="1">
      <c r="A33" s="20" t="s">
        <v>16</v>
      </c>
      <c r="B33" s="21" t="s">
        <v>17</v>
      </c>
      <c r="C33" s="22">
        <v>3000</v>
      </c>
      <c r="D33" s="22">
        <v>0</v>
      </c>
      <c r="E33" s="33">
        <v>3000</v>
      </c>
      <c r="F33" s="18">
        <f t="shared" si="0"/>
        <v>0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</row>
    <row r="34" spans="1:94" ht="12.75">
      <c r="A34" s="20" t="s">
        <v>18</v>
      </c>
      <c r="B34" s="21" t="s">
        <v>19</v>
      </c>
      <c r="C34" s="22">
        <v>3700</v>
      </c>
      <c r="D34" s="22">
        <v>1755.28</v>
      </c>
      <c r="E34" s="33">
        <v>2463</v>
      </c>
      <c r="F34" s="18">
        <f t="shared" si="0"/>
        <v>0.4744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</row>
    <row r="35" spans="1:94" ht="12" customHeight="1">
      <c r="A35" s="20" t="s">
        <v>20</v>
      </c>
      <c r="B35" s="21" t="s">
        <v>21</v>
      </c>
      <c r="C35" s="22">
        <v>24000</v>
      </c>
      <c r="D35" s="22">
        <v>9488.06</v>
      </c>
      <c r="E35" s="33">
        <v>14000</v>
      </c>
      <c r="F35" s="18">
        <f t="shared" si="0"/>
        <v>0.39533583333333333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</row>
    <row r="36" spans="1:94" ht="12" customHeight="1">
      <c r="A36" s="20" t="s">
        <v>22</v>
      </c>
      <c r="B36" s="21" t="s">
        <v>23</v>
      </c>
      <c r="C36" s="22">
        <v>152200</v>
      </c>
      <c r="D36" s="22">
        <v>78041.96</v>
      </c>
      <c r="E36" s="33">
        <v>152200</v>
      </c>
      <c r="F36" s="18">
        <f t="shared" si="0"/>
        <v>0.5127592641261498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</row>
    <row r="37" spans="1:6" s="15" customFormat="1" ht="12" customHeight="1">
      <c r="A37" s="28" t="s">
        <v>28</v>
      </c>
      <c r="B37" s="29" t="s">
        <v>64</v>
      </c>
      <c r="C37" s="30">
        <v>5347310</v>
      </c>
      <c r="D37" s="30">
        <f>D38+D39+D40+D41+D42+D43+D44+D45+D46+D47</f>
        <v>2797096.8099999996</v>
      </c>
      <c r="E37" s="30">
        <v>3787823</v>
      </c>
      <c r="F37" s="31">
        <f t="shared" si="0"/>
        <v>0.5230848426592062</v>
      </c>
    </row>
    <row r="38" spans="1:94" ht="12.75">
      <c r="A38" s="20" t="s">
        <v>8</v>
      </c>
      <c r="B38" s="21" t="s">
        <v>9</v>
      </c>
      <c r="C38" s="22">
        <v>2850780</v>
      </c>
      <c r="D38" s="22">
        <v>1700626.37</v>
      </c>
      <c r="E38" s="33">
        <v>2248427</v>
      </c>
      <c r="F38" s="18">
        <f t="shared" si="0"/>
        <v>0.5965477413199195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</row>
    <row r="39" spans="1:94" ht="12.75">
      <c r="A39" s="20" t="s">
        <v>10</v>
      </c>
      <c r="B39" s="21" t="s">
        <v>11</v>
      </c>
      <c r="C39" s="22">
        <v>952220</v>
      </c>
      <c r="D39" s="22">
        <v>377058.72</v>
      </c>
      <c r="E39" s="33">
        <v>496630</v>
      </c>
      <c r="F39" s="18">
        <f t="shared" si="0"/>
        <v>0.3959785763794081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</row>
    <row r="40" spans="1:94" ht="12.75">
      <c r="A40" s="20" t="s">
        <v>12</v>
      </c>
      <c r="B40" s="21" t="s">
        <v>13</v>
      </c>
      <c r="C40" s="22">
        <v>20000</v>
      </c>
      <c r="D40" s="22">
        <v>20000</v>
      </c>
      <c r="E40" s="33">
        <v>20000</v>
      </c>
      <c r="F40" s="18">
        <f t="shared" si="0"/>
        <v>1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</row>
    <row r="41" spans="1:94" ht="12.75">
      <c r="A41" s="20" t="s">
        <v>30</v>
      </c>
      <c r="B41" s="21" t="s">
        <v>31</v>
      </c>
      <c r="C41" s="22">
        <v>2000</v>
      </c>
      <c r="D41" s="22">
        <v>0</v>
      </c>
      <c r="E41" s="33">
        <v>2000</v>
      </c>
      <c r="F41" s="18">
        <f t="shared" si="0"/>
        <v>0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</row>
    <row r="42" spans="1:94" ht="12.75">
      <c r="A42" s="20" t="s">
        <v>32</v>
      </c>
      <c r="B42" s="21" t="s">
        <v>33</v>
      </c>
      <c r="C42" s="22">
        <v>726110</v>
      </c>
      <c r="D42" s="22">
        <v>277560.91</v>
      </c>
      <c r="E42" s="33">
        <v>341266</v>
      </c>
      <c r="F42" s="18">
        <f t="shared" si="0"/>
        <v>0.38225738524465985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</row>
    <row r="43" spans="1:94" ht="12.75">
      <c r="A43" s="20" t="s">
        <v>14</v>
      </c>
      <c r="B43" s="21" t="s">
        <v>15</v>
      </c>
      <c r="C43" s="22">
        <v>80000</v>
      </c>
      <c r="D43" s="22">
        <v>53761.73</v>
      </c>
      <c r="E43" s="33">
        <v>60000</v>
      </c>
      <c r="F43" s="18">
        <f t="shared" si="0"/>
        <v>0.6720216250000001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</row>
    <row r="44" spans="1:94" ht="12.75">
      <c r="A44" s="20" t="s">
        <v>16</v>
      </c>
      <c r="B44" s="21" t="s">
        <v>17</v>
      </c>
      <c r="C44" s="22">
        <v>5000</v>
      </c>
      <c r="D44" s="22">
        <v>880</v>
      </c>
      <c r="E44" s="33">
        <v>5000</v>
      </c>
      <c r="F44" s="18">
        <f t="shared" si="0"/>
        <v>0.176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</row>
    <row r="45" spans="1:94" ht="12.75">
      <c r="A45" s="20" t="s">
        <v>18</v>
      </c>
      <c r="B45" s="21" t="s">
        <v>19</v>
      </c>
      <c r="C45" s="22">
        <v>39000</v>
      </c>
      <c r="D45" s="22">
        <v>18270.34</v>
      </c>
      <c r="E45" s="33">
        <v>19500</v>
      </c>
      <c r="F45" s="18">
        <f t="shared" si="0"/>
        <v>0.4684702564102564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</row>
    <row r="46" spans="1:94" ht="12.75">
      <c r="A46" s="20" t="s">
        <v>20</v>
      </c>
      <c r="B46" s="21" t="s">
        <v>21</v>
      </c>
      <c r="C46" s="22">
        <v>142200</v>
      </c>
      <c r="D46" s="22">
        <v>77898.19</v>
      </c>
      <c r="E46" s="33">
        <v>105000</v>
      </c>
      <c r="F46" s="18">
        <f t="shared" si="0"/>
        <v>0.5478072433192687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</row>
    <row r="47" spans="1:94" ht="12.75">
      <c r="A47" s="20" t="s">
        <v>22</v>
      </c>
      <c r="B47" s="21" t="s">
        <v>23</v>
      </c>
      <c r="C47" s="22">
        <v>530000</v>
      </c>
      <c r="D47" s="22">
        <v>271040.55</v>
      </c>
      <c r="E47" s="33">
        <v>490000</v>
      </c>
      <c r="F47" s="18">
        <f t="shared" si="0"/>
        <v>0.5113972641509433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</row>
    <row r="48" spans="1:6" s="15" customFormat="1" ht="12" customHeight="1">
      <c r="A48" s="28" t="s">
        <v>28</v>
      </c>
      <c r="B48" s="29" t="s">
        <v>65</v>
      </c>
      <c r="C48" s="30">
        <v>2791056</v>
      </c>
      <c r="D48" s="30">
        <f>D49+D50+D51+D52+D53+D54+D55+D56+D57+D58</f>
        <v>1430233.06</v>
      </c>
      <c r="E48" s="30">
        <v>1811405</v>
      </c>
      <c r="F48" s="31">
        <f t="shared" si="0"/>
        <v>0.512434383258523</v>
      </c>
    </row>
    <row r="49" spans="1:94" ht="12.75">
      <c r="A49" s="20" t="s">
        <v>8</v>
      </c>
      <c r="B49" s="21" t="s">
        <v>9</v>
      </c>
      <c r="C49" s="22">
        <v>1680496</v>
      </c>
      <c r="D49" s="22">
        <v>901425.06</v>
      </c>
      <c r="E49" s="33">
        <v>1132173</v>
      </c>
      <c r="F49" s="18">
        <f t="shared" si="0"/>
        <v>0.5364041687692206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</row>
    <row r="50" spans="1:94" ht="12.75">
      <c r="A50" s="20" t="s">
        <v>10</v>
      </c>
      <c r="B50" s="21" t="s">
        <v>11</v>
      </c>
      <c r="C50" s="22">
        <v>542590</v>
      </c>
      <c r="D50" s="22">
        <v>200728.72</v>
      </c>
      <c r="E50" s="33">
        <v>321730</v>
      </c>
      <c r="F50" s="18">
        <f t="shared" si="0"/>
        <v>0.3699454836985569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</row>
    <row r="51" spans="1:94" ht="12.75">
      <c r="A51" s="20" t="s">
        <v>12</v>
      </c>
      <c r="B51" s="21" t="s">
        <v>13</v>
      </c>
      <c r="C51" s="22">
        <v>10000</v>
      </c>
      <c r="D51" s="22">
        <v>5000</v>
      </c>
      <c r="E51" s="33">
        <v>5000</v>
      </c>
      <c r="F51" s="18">
        <f t="shared" si="0"/>
        <v>0.5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</row>
    <row r="52" spans="1:94" ht="12.75">
      <c r="A52" s="20" t="s">
        <v>30</v>
      </c>
      <c r="B52" s="21" t="s">
        <v>31</v>
      </c>
      <c r="C52" s="22">
        <v>2000</v>
      </c>
      <c r="D52" s="22">
        <v>2000</v>
      </c>
      <c r="E52" s="33">
        <v>2000</v>
      </c>
      <c r="F52" s="18">
        <f t="shared" si="0"/>
        <v>1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</row>
    <row r="53" spans="1:94" ht="12.75">
      <c r="A53" s="20" t="s">
        <v>32</v>
      </c>
      <c r="B53" s="21" t="s">
        <v>33</v>
      </c>
      <c r="C53" s="22">
        <v>317670</v>
      </c>
      <c r="D53" s="22">
        <v>188804.56</v>
      </c>
      <c r="E53" s="33">
        <v>190602</v>
      </c>
      <c r="F53" s="18">
        <f t="shared" si="0"/>
        <v>0.5943418012402808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</row>
    <row r="54" spans="1:94" ht="12.75">
      <c r="A54" s="20" t="s">
        <v>14</v>
      </c>
      <c r="B54" s="21" t="s">
        <v>15</v>
      </c>
      <c r="C54" s="22">
        <v>60000</v>
      </c>
      <c r="D54" s="22">
        <v>22317.39</v>
      </c>
      <c r="E54" s="33">
        <v>30000</v>
      </c>
      <c r="F54" s="18">
        <f t="shared" si="0"/>
        <v>0.37195649999999997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</row>
    <row r="55" spans="1:94" ht="12.75">
      <c r="A55" s="20" t="s">
        <v>16</v>
      </c>
      <c r="B55" s="21" t="s">
        <v>17</v>
      </c>
      <c r="C55" s="22">
        <v>3000</v>
      </c>
      <c r="D55" s="22">
        <v>0</v>
      </c>
      <c r="E55" s="33">
        <v>3000</v>
      </c>
      <c r="F55" s="18">
        <f t="shared" si="0"/>
        <v>0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</row>
    <row r="56" spans="1:94" ht="12.75">
      <c r="A56" s="20" t="s">
        <v>18</v>
      </c>
      <c r="B56" s="21" t="s">
        <v>19</v>
      </c>
      <c r="C56" s="22">
        <v>13400</v>
      </c>
      <c r="D56" s="22">
        <v>7329.5</v>
      </c>
      <c r="E56" s="33">
        <v>7400</v>
      </c>
      <c r="F56" s="18">
        <f t="shared" si="0"/>
        <v>0.5469776119402985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</row>
    <row r="57" spans="1:94" ht="12.75">
      <c r="A57" s="20" t="s">
        <v>20</v>
      </c>
      <c r="B57" s="21" t="s">
        <v>21</v>
      </c>
      <c r="C57" s="22">
        <v>27400</v>
      </c>
      <c r="D57" s="22">
        <v>15896.25</v>
      </c>
      <c r="E57" s="33">
        <v>16000</v>
      </c>
      <c r="F57" s="18">
        <f t="shared" si="0"/>
        <v>0.5801551094890511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</row>
    <row r="58" spans="1:94" ht="12.75">
      <c r="A58" s="20" t="s">
        <v>22</v>
      </c>
      <c r="B58" s="21" t="s">
        <v>23</v>
      </c>
      <c r="C58" s="22">
        <v>134500</v>
      </c>
      <c r="D58" s="22">
        <v>86731.58</v>
      </c>
      <c r="E58" s="33">
        <v>103500</v>
      </c>
      <c r="F58" s="18">
        <f t="shared" si="0"/>
        <v>0.6448444609665428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</row>
    <row r="59" spans="1:6" s="15" customFormat="1" ht="12" customHeight="1">
      <c r="A59" s="28" t="s">
        <v>28</v>
      </c>
      <c r="B59" s="29" t="s">
        <v>66</v>
      </c>
      <c r="C59" s="30">
        <v>2472180</v>
      </c>
      <c r="D59" s="30">
        <f>D60+D61+D62+D63+D64+D65+D66+D67+D68+D69</f>
        <v>1392470.4700000002</v>
      </c>
      <c r="E59" s="30">
        <v>1631599</v>
      </c>
      <c r="F59" s="31">
        <f t="shared" si="0"/>
        <v>0.5632561019019652</v>
      </c>
    </row>
    <row r="60" spans="1:94" ht="12.75">
      <c r="A60" s="20" t="s">
        <v>8</v>
      </c>
      <c r="B60" s="21" t="s">
        <v>9</v>
      </c>
      <c r="C60" s="22">
        <v>1248240</v>
      </c>
      <c r="D60" s="22">
        <v>738963.92</v>
      </c>
      <c r="E60" s="33">
        <v>799820</v>
      </c>
      <c r="F60" s="18">
        <f t="shared" si="0"/>
        <v>0.5920046785874512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</row>
    <row r="61" spans="1:94" ht="12.75">
      <c r="A61" s="20" t="s">
        <v>10</v>
      </c>
      <c r="B61" s="21" t="s">
        <v>11</v>
      </c>
      <c r="C61" s="22">
        <v>435000</v>
      </c>
      <c r="D61" s="22">
        <v>173222.49</v>
      </c>
      <c r="E61" s="33">
        <v>251260</v>
      </c>
      <c r="F61" s="18">
        <f t="shared" si="0"/>
        <v>0.39821262068965513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</row>
    <row r="62" spans="1:94" ht="12.75">
      <c r="A62" s="20" t="s">
        <v>12</v>
      </c>
      <c r="B62" s="21" t="s">
        <v>13</v>
      </c>
      <c r="C62" s="22">
        <v>10000</v>
      </c>
      <c r="D62" s="22">
        <v>0</v>
      </c>
      <c r="E62" s="33">
        <v>10000</v>
      </c>
      <c r="F62" s="18">
        <f t="shared" si="0"/>
        <v>0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</row>
    <row r="63" spans="1:94" ht="12.75">
      <c r="A63" s="20" t="s">
        <v>30</v>
      </c>
      <c r="B63" s="21" t="s">
        <v>31</v>
      </c>
      <c r="C63" s="22">
        <v>2000</v>
      </c>
      <c r="D63" s="22">
        <v>0</v>
      </c>
      <c r="E63" s="33">
        <v>2000</v>
      </c>
      <c r="F63" s="18">
        <f t="shared" si="0"/>
        <v>0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</row>
    <row r="64" spans="1:94" ht="12.75">
      <c r="A64" s="20" t="s">
        <v>32</v>
      </c>
      <c r="B64" s="21" t="s">
        <v>33</v>
      </c>
      <c r="C64" s="22">
        <v>302540</v>
      </c>
      <c r="D64" s="22">
        <v>176209.68</v>
      </c>
      <c r="E64" s="33">
        <v>181524</v>
      </c>
      <c r="F64" s="18">
        <f t="shared" si="0"/>
        <v>0.5824343227341839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</row>
    <row r="65" spans="1:94" ht="12.75">
      <c r="A65" s="20" t="s">
        <v>14</v>
      </c>
      <c r="B65" s="21" t="s">
        <v>15</v>
      </c>
      <c r="C65" s="22">
        <v>60000</v>
      </c>
      <c r="D65" s="22">
        <v>29149.9</v>
      </c>
      <c r="E65" s="33">
        <v>30000</v>
      </c>
      <c r="F65" s="18">
        <f t="shared" si="0"/>
        <v>0.4858316666666667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</row>
    <row r="66" spans="1:94" ht="12.75">
      <c r="A66" s="20" t="s">
        <v>16</v>
      </c>
      <c r="B66" s="21" t="s">
        <v>17</v>
      </c>
      <c r="C66" s="22">
        <v>3000</v>
      </c>
      <c r="D66" s="22">
        <v>1278.02</v>
      </c>
      <c r="E66" s="33">
        <v>3000</v>
      </c>
      <c r="F66" s="18">
        <f t="shared" si="0"/>
        <v>0.42600666666666664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</row>
    <row r="67" spans="1:94" ht="12.75">
      <c r="A67" s="20" t="s">
        <v>18</v>
      </c>
      <c r="B67" s="21" t="s">
        <v>19</v>
      </c>
      <c r="C67" s="22">
        <v>13600</v>
      </c>
      <c r="D67" s="22">
        <v>6032.74</v>
      </c>
      <c r="E67" s="33">
        <v>6820</v>
      </c>
      <c r="F67" s="18">
        <f t="shared" si="0"/>
        <v>0.4435838235294117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</row>
    <row r="68" spans="1:94" ht="12.75">
      <c r="A68" s="20" t="s">
        <v>20</v>
      </c>
      <c r="B68" s="21" t="s">
        <v>21</v>
      </c>
      <c r="C68" s="22">
        <v>107500</v>
      </c>
      <c r="D68" s="22">
        <v>82906.85</v>
      </c>
      <c r="E68" s="33">
        <v>91875</v>
      </c>
      <c r="F68" s="18">
        <f t="shared" si="0"/>
        <v>0.771226511627907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</row>
    <row r="69" spans="1:94" ht="12.75">
      <c r="A69" s="20" t="s">
        <v>22</v>
      </c>
      <c r="B69" s="21" t="s">
        <v>23</v>
      </c>
      <c r="C69" s="22">
        <v>290300</v>
      </c>
      <c r="D69" s="22">
        <v>184706.87</v>
      </c>
      <c r="E69" s="33">
        <v>255300</v>
      </c>
      <c r="F69" s="18">
        <f aca="true" t="shared" si="2" ref="F69:F131">D69/C69</f>
        <v>0.6362620392697209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</row>
    <row r="70" spans="1:6" s="15" customFormat="1" ht="12" customHeight="1">
      <c r="A70" s="28" t="s">
        <v>28</v>
      </c>
      <c r="B70" s="29" t="s">
        <v>67</v>
      </c>
      <c r="C70" s="30">
        <v>4134334</v>
      </c>
      <c r="D70" s="30">
        <f>D71+D72+D73+D74+D75+D76+D77+D78+D79+D80</f>
        <v>1958321.47</v>
      </c>
      <c r="E70" s="30">
        <v>2714588</v>
      </c>
      <c r="F70" s="31">
        <f t="shared" si="2"/>
        <v>0.47367277776783395</v>
      </c>
    </row>
    <row r="71" spans="1:94" ht="12.75">
      <c r="A71" s="20" t="s">
        <v>8</v>
      </c>
      <c r="B71" s="21" t="s">
        <v>9</v>
      </c>
      <c r="C71" s="22">
        <v>2274650</v>
      </c>
      <c r="D71" s="22">
        <v>1266673.69</v>
      </c>
      <c r="E71" s="33">
        <v>1464050</v>
      </c>
      <c r="F71" s="18">
        <f t="shared" si="2"/>
        <v>0.5568653155430505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</row>
    <row r="72" spans="1:94" ht="12.75">
      <c r="A72" s="20" t="s">
        <v>10</v>
      </c>
      <c r="B72" s="21" t="s">
        <v>11</v>
      </c>
      <c r="C72" s="22">
        <v>730284</v>
      </c>
      <c r="D72" s="22">
        <v>276493.07</v>
      </c>
      <c r="E72" s="33">
        <v>461704</v>
      </c>
      <c r="F72" s="18">
        <f t="shared" si="2"/>
        <v>0.37861033515728126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</row>
    <row r="73" spans="1:94" ht="12.75">
      <c r="A73" s="20" t="s">
        <v>12</v>
      </c>
      <c r="B73" s="21" t="s">
        <v>13</v>
      </c>
      <c r="C73" s="22">
        <v>20000</v>
      </c>
      <c r="D73" s="22">
        <v>14203.53</v>
      </c>
      <c r="E73" s="33">
        <v>15000</v>
      </c>
      <c r="F73" s="18">
        <f t="shared" si="2"/>
        <v>0.7101765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</row>
    <row r="74" spans="1:94" ht="12.75">
      <c r="A74" s="20" t="s">
        <v>30</v>
      </c>
      <c r="B74" s="21" t="s">
        <v>31</v>
      </c>
      <c r="C74" s="22">
        <v>2000</v>
      </c>
      <c r="D74" s="22">
        <v>0</v>
      </c>
      <c r="E74" s="33">
        <v>2000</v>
      </c>
      <c r="F74" s="18">
        <f t="shared" si="2"/>
        <v>0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</row>
    <row r="75" spans="1:94" ht="12.75">
      <c r="A75" s="20" t="s">
        <v>32</v>
      </c>
      <c r="B75" s="21" t="s">
        <v>33</v>
      </c>
      <c r="C75" s="22">
        <v>453810</v>
      </c>
      <c r="D75" s="22">
        <v>69631.55</v>
      </c>
      <c r="E75" s="33">
        <v>272286</v>
      </c>
      <c r="F75" s="18">
        <f t="shared" si="2"/>
        <v>0.15343767215354445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</row>
    <row r="76" spans="1:94" ht="12.75">
      <c r="A76" s="20" t="s">
        <v>14</v>
      </c>
      <c r="B76" s="21" t="s">
        <v>15</v>
      </c>
      <c r="C76" s="22">
        <v>80000</v>
      </c>
      <c r="D76" s="22">
        <v>11693.45</v>
      </c>
      <c r="E76" s="33">
        <v>50000</v>
      </c>
      <c r="F76" s="18">
        <f t="shared" si="2"/>
        <v>0.146168125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</row>
    <row r="77" spans="1:94" ht="12.75">
      <c r="A77" s="20" t="s">
        <v>16</v>
      </c>
      <c r="B77" s="21" t="s">
        <v>17</v>
      </c>
      <c r="C77" s="22">
        <v>5000</v>
      </c>
      <c r="D77" s="22">
        <v>0</v>
      </c>
      <c r="E77" s="33">
        <v>5000</v>
      </c>
      <c r="F77" s="18">
        <f t="shared" si="2"/>
        <v>0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</row>
    <row r="78" spans="1:94" ht="12.75">
      <c r="A78" s="20" t="s">
        <v>18</v>
      </c>
      <c r="B78" s="21" t="s">
        <v>19</v>
      </c>
      <c r="C78" s="22">
        <v>45590</v>
      </c>
      <c r="D78" s="22">
        <v>22415.42</v>
      </c>
      <c r="E78" s="33">
        <v>25298</v>
      </c>
      <c r="F78" s="18">
        <f t="shared" si="2"/>
        <v>0.4916740513270454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</row>
    <row r="79" spans="1:94" ht="12.75">
      <c r="A79" s="20" t="s">
        <v>20</v>
      </c>
      <c r="B79" s="21" t="s">
        <v>21</v>
      </c>
      <c r="C79" s="22">
        <v>103000</v>
      </c>
      <c r="D79" s="22">
        <v>30218.47</v>
      </c>
      <c r="E79" s="33">
        <v>86750</v>
      </c>
      <c r="F79" s="18">
        <f t="shared" si="2"/>
        <v>0.29338320388349515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</row>
    <row r="80" spans="1:94" ht="12.75">
      <c r="A80" s="20" t="s">
        <v>22</v>
      </c>
      <c r="B80" s="21" t="s">
        <v>23</v>
      </c>
      <c r="C80" s="22">
        <v>420000</v>
      </c>
      <c r="D80" s="22">
        <v>266992.29</v>
      </c>
      <c r="E80" s="33">
        <v>332500</v>
      </c>
      <c r="F80" s="18">
        <f t="shared" si="2"/>
        <v>0.6356959285714285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</row>
    <row r="81" spans="1:6" s="15" customFormat="1" ht="12" customHeight="1">
      <c r="A81" s="28" t="s">
        <v>28</v>
      </c>
      <c r="B81" s="29" t="s">
        <v>68</v>
      </c>
      <c r="C81" s="30">
        <v>4891328</v>
      </c>
      <c r="D81" s="30">
        <f>D82+D83+D84+D85+D86+D87+D88+D89+D90+D91</f>
        <v>2593439.72</v>
      </c>
      <c r="E81" s="30">
        <v>2921749</v>
      </c>
      <c r="F81" s="31">
        <f t="shared" si="2"/>
        <v>0.5302117788870426</v>
      </c>
    </row>
    <row r="82" spans="1:94" ht="12.75">
      <c r="A82" s="20" t="s">
        <v>8</v>
      </c>
      <c r="B82" s="21" t="s">
        <v>9</v>
      </c>
      <c r="C82" s="22">
        <v>2813191</v>
      </c>
      <c r="D82" s="22">
        <v>1529558.98</v>
      </c>
      <c r="E82" s="33">
        <v>1593890</v>
      </c>
      <c r="F82" s="18">
        <f t="shared" si="2"/>
        <v>0.5437096094790578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</row>
    <row r="83" spans="1:94" ht="12.75">
      <c r="A83" s="20" t="s">
        <v>10</v>
      </c>
      <c r="B83" s="21" t="s">
        <v>11</v>
      </c>
      <c r="C83" s="22">
        <v>915217</v>
      </c>
      <c r="D83" s="22">
        <v>344622.22</v>
      </c>
      <c r="E83" s="33">
        <v>525947</v>
      </c>
      <c r="F83" s="18">
        <f t="shared" si="2"/>
        <v>0.3765470046994319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</row>
    <row r="84" spans="1:94" ht="12.75">
      <c r="A84" s="20" t="s">
        <v>12</v>
      </c>
      <c r="B84" s="21" t="s">
        <v>13</v>
      </c>
      <c r="C84" s="22">
        <v>20000</v>
      </c>
      <c r="D84" s="22">
        <v>1680</v>
      </c>
      <c r="E84" s="33">
        <v>13000</v>
      </c>
      <c r="F84" s="18">
        <f t="shared" si="2"/>
        <v>0.084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</row>
    <row r="85" spans="1:94" ht="12.75">
      <c r="A85" s="20" t="s">
        <v>30</v>
      </c>
      <c r="B85" s="21" t="s">
        <v>31</v>
      </c>
      <c r="C85" s="22">
        <v>2000</v>
      </c>
      <c r="D85" s="22">
        <v>0</v>
      </c>
      <c r="E85" s="33">
        <v>2000</v>
      </c>
      <c r="F85" s="18">
        <f t="shared" si="2"/>
        <v>0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</row>
    <row r="86" spans="1:94" ht="12.75">
      <c r="A86" s="20" t="s">
        <v>32</v>
      </c>
      <c r="B86" s="21" t="s">
        <v>33</v>
      </c>
      <c r="C86" s="22">
        <v>514320</v>
      </c>
      <c r="D86" s="22">
        <v>295978.61</v>
      </c>
      <c r="E86" s="33">
        <v>308592</v>
      </c>
      <c r="F86" s="18">
        <f t="shared" si="2"/>
        <v>0.5754755988489656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</row>
    <row r="87" spans="1:94" ht="12.75">
      <c r="A87" s="20" t="s">
        <v>14</v>
      </c>
      <c r="B87" s="21" t="s">
        <v>15</v>
      </c>
      <c r="C87" s="22">
        <v>80000</v>
      </c>
      <c r="D87" s="22">
        <v>27801.23</v>
      </c>
      <c r="E87" s="33">
        <v>40000</v>
      </c>
      <c r="F87" s="18">
        <f t="shared" si="2"/>
        <v>0.347515375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</row>
    <row r="88" spans="1:94" ht="12.75">
      <c r="A88" s="20" t="s">
        <v>16</v>
      </c>
      <c r="B88" s="21" t="s">
        <v>17</v>
      </c>
      <c r="C88" s="22">
        <v>5000</v>
      </c>
      <c r="D88" s="22">
        <v>0</v>
      </c>
      <c r="E88" s="33">
        <v>5000</v>
      </c>
      <c r="F88" s="18">
        <f t="shared" si="2"/>
        <v>0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</row>
    <row r="89" spans="1:94" ht="12.75">
      <c r="A89" s="20" t="s">
        <v>18</v>
      </c>
      <c r="B89" s="21" t="s">
        <v>19</v>
      </c>
      <c r="C89" s="22">
        <v>25000</v>
      </c>
      <c r="D89" s="22">
        <v>11261.1</v>
      </c>
      <c r="E89" s="33">
        <v>17020</v>
      </c>
      <c r="F89" s="18">
        <f t="shared" si="2"/>
        <v>0.450444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</row>
    <row r="90" spans="1:94" ht="12.75">
      <c r="A90" s="20" t="s">
        <v>20</v>
      </c>
      <c r="B90" s="21" t="s">
        <v>21</v>
      </c>
      <c r="C90" s="22">
        <v>148000</v>
      </c>
      <c r="D90" s="22">
        <v>81354.19</v>
      </c>
      <c r="E90" s="33">
        <v>99800</v>
      </c>
      <c r="F90" s="18">
        <f t="shared" si="2"/>
        <v>0.549690472972973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</row>
    <row r="91" spans="1:94" ht="12.75">
      <c r="A91" s="20" t="s">
        <v>22</v>
      </c>
      <c r="B91" s="21" t="s">
        <v>23</v>
      </c>
      <c r="C91" s="22">
        <v>368600</v>
      </c>
      <c r="D91" s="22">
        <v>301183.39</v>
      </c>
      <c r="E91" s="33">
        <v>316500</v>
      </c>
      <c r="F91" s="18">
        <f t="shared" si="2"/>
        <v>0.8171008952794357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</row>
    <row r="92" spans="1:6" s="15" customFormat="1" ht="12" customHeight="1">
      <c r="A92" s="28" t="s">
        <v>28</v>
      </c>
      <c r="B92" s="29" t="s">
        <v>69</v>
      </c>
      <c r="C92" s="30">
        <v>2954368</v>
      </c>
      <c r="D92" s="30">
        <f>D93+D94+D95+D96+D97+D98+D99+D100+D101+D102</f>
        <v>1280827.7700000003</v>
      </c>
      <c r="E92" s="30">
        <v>1909207</v>
      </c>
      <c r="F92" s="31">
        <f t="shared" si="2"/>
        <v>0.43353697643624634</v>
      </c>
    </row>
    <row r="93" spans="1:94" ht="12.75">
      <c r="A93" s="20" t="s">
        <v>8</v>
      </c>
      <c r="B93" s="21" t="s">
        <v>9</v>
      </c>
      <c r="C93" s="22">
        <v>1626538</v>
      </c>
      <c r="D93" s="22">
        <v>717327.53</v>
      </c>
      <c r="E93" s="33">
        <v>1055857</v>
      </c>
      <c r="F93" s="18">
        <f t="shared" si="2"/>
        <v>0.44101492249182006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</row>
    <row r="94" spans="1:94" ht="12.75">
      <c r="A94" s="20" t="s">
        <v>10</v>
      </c>
      <c r="B94" s="21" t="s">
        <v>11</v>
      </c>
      <c r="C94" s="22">
        <v>531930</v>
      </c>
      <c r="D94" s="22">
        <v>160452.32</v>
      </c>
      <c r="E94" s="33">
        <v>324770</v>
      </c>
      <c r="F94" s="18">
        <f t="shared" si="2"/>
        <v>0.3016417949730228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</row>
    <row r="95" spans="1:94" ht="12.75">
      <c r="A95" s="20" t="s">
        <v>12</v>
      </c>
      <c r="B95" s="21" t="s">
        <v>13</v>
      </c>
      <c r="C95" s="22">
        <v>10000</v>
      </c>
      <c r="D95" s="22">
        <v>9486</v>
      </c>
      <c r="E95" s="33">
        <v>10000</v>
      </c>
      <c r="F95" s="18">
        <f t="shared" si="2"/>
        <v>0.9486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</row>
    <row r="96" spans="1:94" ht="12.75">
      <c r="A96" s="20" t="s">
        <v>30</v>
      </c>
      <c r="B96" s="21" t="s">
        <v>31</v>
      </c>
      <c r="C96" s="22">
        <v>2000</v>
      </c>
      <c r="D96" s="22">
        <v>0</v>
      </c>
      <c r="E96" s="33">
        <v>2000</v>
      </c>
      <c r="F96" s="18">
        <f t="shared" si="2"/>
        <v>0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</row>
    <row r="97" spans="1:94" ht="12.75">
      <c r="A97" s="20" t="s">
        <v>32</v>
      </c>
      <c r="B97" s="21" t="s">
        <v>33</v>
      </c>
      <c r="C97" s="22">
        <v>332800</v>
      </c>
      <c r="D97" s="22">
        <v>139612.26</v>
      </c>
      <c r="E97" s="33">
        <v>199680</v>
      </c>
      <c r="F97" s="18">
        <f t="shared" si="2"/>
        <v>0.41950799278846157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</row>
    <row r="98" spans="1:94" ht="12.75">
      <c r="A98" s="20" t="s">
        <v>14</v>
      </c>
      <c r="B98" s="21" t="s">
        <v>15</v>
      </c>
      <c r="C98" s="22">
        <v>60000</v>
      </c>
      <c r="D98" s="22">
        <v>22421.08</v>
      </c>
      <c r="E98" s="33">
        <v>30000</v>
      </c>
      <c r="F98" s="18">
        <f t="shared" si="2"/>
        <v>0.3736846666666667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</row>
    <row r="99" spans="1:94" ht="12.75">
      <c r="A99" s="20" t="s">
        <v>16</v>
      </c>
      <c r="B99" s="21" t="s">
        <v>17</v>
      </c>
      <c r="C99" s="22">
        <v>3000</v>
      </c>
      <c r="D99" s="22">
        <v>0</v>
      </c>
      <c r="E99" s="33">
        <v>3000</v>
      </c>
      <c r="F99" s="18">
        <f t="shared" si="2"/>
        <v>0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</row>
    <row r="100" spans="1:94" ht="12.75">
      <c r="A100" s="20" t="s">
        <v>18</v>
      </c>
      <c r="B100" s="21" t="s">
        <v>19</v>
      </c>
      <c r="C100" s="22">
        <v>12400</v>
      </c>
      <c r="D100" s="22">
        <v>4749.95</v>
      </c>
      <c r="E100" s="33">
        <v>8200</v>
      </c>
      <c r="F100" s="18">
        <f t="shared" si="2"/>
        <v>0.38306048387096775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</row>
    <row r="101" spans="1:94" ht="12.75">
      <c r="A101" s="20" t="s">
        <v>20</v>
      </c>
      <c r="B101" s="21" t="s">
        <v>21</v>
      </c>
      <c r="C101" s="22">
        <v>137400</v>
      </c>
      <c r="D101" s="22">
        <v>53028.6</v>
      </c>
      <c r="E101" s="33">
        <v>96900</v>
      </c>
      <c r="F101" s="18">
        <f t="shared" si="2"/>
        <v>0.38594323144104803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</row>
    <row r="102" spans="1:94" ht="12.75">
      <c r="A102" s="20" t="s">
        <v>22</v>
      </c>
      <c r="B102" s="21" t="s">
        <v>23</v>
      </c>
      <c r="C102" s="22">
        <v>238300</v>
      </c>
      <c r="D102" s="22">
        <v>173750.03</v>
      </c>
      <c r="E102" s="33">
        <v>178800</v>
      </c>
      <c r="F102" s="18">
        <f t="shared" si="2"/>
        <v>0.7291230801510701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</row>
    <row r="103" spans="1:94" s="8" customFormat="1" ht="12">
      <c r="A103" s="5" t="s">
        <v>34</v>
      </c>
      <c r="B103" s="6" t="s">
        <v>35</v>
      </c>
      <c r="C103" s="7">
        <v>1200000</v>
      </c>
      <c r="D103" s="7">
        <f>D104</f>
        <v>476950</v>
      </c>
      <c r="E103" s="32">
        <v>476950</v>
      </c>
      <c r="F103" s="18">
        <f t="shared" si="2"/>
        <v>0.39745833333333336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</row>
    <row r="104" spans="1:94" ht="12" customHeight="1">
      <c r="A104" s="20" t="s">
        <v>24</v>
      </c>
      <c r="B104" s="21" t="s">
        <v>25</v>
      </c>
      <c r="C104" s="22">
        <v>1200000</v>
      </c>
      <c r="D104" s="22">
        <v>476950</v>
      </c>
      <c r="E104" s="33">
        <v>476950</v>
      </c>
      <c r="F104" s="26">
        <f t="shared" si="2"/>
        <v>0.39745833333333336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</row>
    <row r="105" spans="1:94" s="8" customFormat="1" ht="12" customHeight="1">
      <c r="A105" s="5" t="s">
        <v>36</v>
      </c>
      <c r="B105" s="6" t="s">
        <v>37</v>
      </c>
      <c r="C105" s="7">
        <v>50000</v>
      </c>
      <c r="D105" s="7">
        <f>D106</f>
        <v>20000</v>
      </c>
      <c r="E105" s="32">
        <v>20000</v>
      </c>
      <c r="F105" s="18">
        <f t="shared" si="2"/>
        <v>0.4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</row>
    <row r="106" spans="1:94" ht="12" customHeight="1">
      <c r="A106" s="20" t="s">
        <v>14</v>
      </c>
      <c r="B106" s="21" t="s">
        <v>15</v>
      </c>
      <c r="C106" s="22">
        <v>50000</v>
      </c>
      <c r="D106" s="22">
        <v>20000</v>
      </c>
      <c r="E106" s="33">
        <v>20000</v>
      </c>
      <c r="F106" s="26">
        <f t="shared" si="2"/>
        <v>0.4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</row>
    <row r="107" spans="1:94" s="8" customFormat="1" ht="12">
      <c r="A107" s="11" t="s">
        <v>38</v>
      </c>
      <c r="B107" s="6" t="s">
        <v>39</v>
      </c>
      <c r="C107" s="7">
        <v>4542920</v>
      </c>
      <c r="D107" s="7">
        <f>D108+D109+D110</f>
        <v>4329820</v>
      </c>
      <c r="E107" s="32">
        <v>4329920</v>
      </c>
      <c r="F107" s="18">
        <f t="shared" si="2"/>
        <v>0.9530918440122212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</row>
    <row r="108" spans="1:94" s="10" customFormat="1" ht="22.5">
      <c r="A108" s="20" t="s">
        <v>40</v>
      </c>
      <c r="B108" s="21" t="s">
        <v>70</v>
      </c>
      <c r="C108" s="22">
        <v>115000</v>
      </c>
      <c r="D108" s="22">
        <v>0</v>
      </c>
      <c r="E108" s="33">
        <v>0</v>
      </c>
      <c r="F108" s="26">
        <f t="shared" si="2"/>
        <v>0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</row>
    <row r="109" spans="1:94" s="10" customFormat="1" ht="22.5">
      <c r="A109" s="20" t="s">
        <v>40</v>
      </c>
      <c r="B109" s="21" t="s">
        <v>71</v>
      </c>
      <c r="C109" s="22">
        <v>4418000</v>
      </c>
      <c r="D109" s="33">
        <v>4319900</v>
      </c>
      <c r="E109" s="33">
        <v>4320000</v>
      </c>
      <c r="F109" s="26">
        <f t="shared" si="2"/>
        <v>0.9777953825260299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</row>
    <row r="110" spans="1:94" s="10" customFormat="1" ht="22.5">
      <c r="A110" s="20" t="s">
        <v>40</v>
      </c>
      <c r="B110" s="21" t="s">
        <v>72</v>
      </c>
      <c r="C110" s="22">
        <v>9920</v>
      </c>
      <c r="D110" s="22">
        <v>9920</v>
      </c>
      <c r="E110" s="33">
        <v>9920</v>
      </c>
      <c r="F110" s="26">
        <f t="shared" si="2"/>
        <v>1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</row>
    <row r="111" spans="1:94" s="8" customFormat="1" ht="12">
      <c r="A111" s="11" t="s">
        <v>42</v>
      </c>
      <c r="B111" s="6" t="s">
        <v>43</v>
      </c>
      <c r="C111" s="7">
        <v>200000</v>
      </c>
      <c r="D111" s="7">
        <f>D112</f>
        <v>0</v>
      </c>
      <c r="E111" s="32">
        <v>0</v>
      </c>
      <c r="F111" s="18">
        <f t="shared" si="2"/>
        <v>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</row>
    <row r="112" spans="1:94" s="10" customFormat="1" ht="22.5">
      <c r="A112" s="20" t="s">
        <v>40</v>
      </c>
      <c r="B112" s="21" t="s">
        <v>41</v>
      </c>
      <c r="C112" s="22">
        <v>200000</v>
      </c>
      <c r="D112" s="33">
        <v>0</v>
      </c>
      <c r="E112" s="33">
        <v>0</v>
      </c>
      <c r="F112" s="26">
        <f t="shared" si="2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</row>
    <row r="113" spans="1:94" s="8" customFormat="1" ht="12" customHeight="1">
      <c r="A113" s="11" t="s">
        <v>44</v>
      </c>
      <c r="B113" s="6" t="s">
        <v>45</v>
      </c>
      <c r="C113" s="7">
        <v>8485000</v>
      </c>
      <c r="D113" s="7">
        <f>D114+D115</f>
        <v>3993770.17</v>
      </c>
      <c r="E113" s="32">
        <v>4244952.14</v>
      </c>
      <c r="F113" s="18">
        <f t="shared" si="2"/>
        <v>0.4706859363582793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</row>
    <row r="114" spans="1:94" s="10" customFormat="1" ht="12" customHeight="1">
      <c r="A114" s="20" t="s">
        <v>20</v>
      </c>
      <c r="B114" s="21" t="s">
        <v>21</v>
      </c>
      <c r="C114" s="22">
        <v>1500000</v>
      </c>
      <c r="D114" s="22">
        <v>938168.15</v>
      </c>
      <c r="E114" s="33">
        <v>1125000</v>
      </c>
      <c r="F114" s="26">
        <f t="shared" si="2"/>
        <v>0.6254454333333334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</row>
    <row r="115" spans="1:94" s="10" customFormat="1" ht="22.5">
      <c r="A115" s="20" t="s">
        <v>40</v>
      </c>
      <c r="B115" s="21" t="s">
        <v>41</v>
      </c>
      <c r="C115" s="22">
        <v>6985000</v>
      </c>
      <c r="D115" s="22">
        <v>3055602.02</v>
      </c>
      <c r="E115" s="33">
        <v>3119952.14</v>
      </c>
      <c r="F115" s="26">
        <f t="shared" si="2"/>
        <v>0.4374519713672155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</row>
    <row r="116" spans="1:94" s="8" customFormat="1" ht="24">
      <c r="A116" s="11" t="s">
        <v>46</v>
      </c>
      <c r="B116" s="6" t="s">
        <v>47</v>
      </c>
      <c r="C116" s="7">
        <v>1322600</v>
      </c>
      <c r="D116" s="7">
        <f>D117+D118+D119+D120+D121+D122</f>
        <v>617076.35</v>
      </c>
      <c r="E116" s="32">
        <v>937900</v>
      </c>
      <c r="F116" s="18">
        <f t="shared" si="2"/>
        <v>0.4665630954181158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</row>
    <row r="117" spans="1:94" ht="12.75">
      <c r="A117" s="20" t="s">
        <v>8</v>
      </c>
      <c r="B117" s="21" t="s">
        <v>9</v>
      </c>
      <c r="C117" s="22">
        <v>875324</v>
      </c>
      <c r="D117" s="33">
        <v>439120.7</v>
      </c>
      <c r="E117" s="33">
        <v>629104</v>
      </c>
      <c r="F117" s="18">
        <f t="shared" si="2"/>
        <v>0.5016664686447533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</row>
    <row r="118" spans="1:94" ht="12.75">
      <c r="A118" s="20" t="s">
        <v>10</v>
      </c>
      <c r="B118" s="21" t="s">
        <v>11</v>
      </c>
      <c r="C118" s="22">
        <v>257911</v>
      </c>
      <c r="D118" s="33">
        <v>94350.49</v>
      </c>
      <c r="E118" s="33">
        <v>168531</v>
      </c>
      <c r="F118" s="18">
        <f t="shared" si="2"/>
        <v>0.3658257693545448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</row>
    <row r="119" spans="1:94" ht="12.75">
      <c r="A119" s="20" t="s">
        <v>12</v>
      </c>
      <c r="B119" s="21" t="s">
        <v>13</v>
      </c>
      <c r="C119" s="22">
        <v>2970</v>
      </c>
      <c r="D119" s="33">
        <v>0</v>
      </c>
      <c r="E119" s="33">
        <v>2970</v>
      </c>
      <c r="F119" s="18">
        <f t="shared" si="2"/>
        <v>0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</row>
    <row r="120" spans="1:94" ht="12.75">
      <c r="A120" s="20" t="s">
        <v>14</v>
      </c>
      <c r="B120" s="21" t="s">
        <v>15</v>
      </c>
      <c r="C120" s="22">
        <v>5195</v>
      </c>
      <c r="D120" s="33">
        <v>1601.96</v>
      </c>
      <c r="E120" s="33">
        <v>5195</v>
      </c>
      <c r="F120" s="18">
        <f t="shared" si="2"/>
        <v>0.30836573628488934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</row>
    <row r="121" spans="1:94" ht="12.75">
      <c r="A121" s="20" t="s">
        <v>18</v>
      </c>
      <c r="B121" s="21" t="s">
        <v>19</v>
      </c>
      <c r="C121" s="22">
        <v>3200</v>
      </c>
      <c r="D121" s="33">
        <v>603.2</v>
      </c>
      <c r="E121" s="33">
        <v>2100</v>
      </c>
      <c r="F121" s="18">
        <f t="shared" si="2"/>
        <v>0.1885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</row>
    <row r="122" spans="1:94" ht="12.75">
      <c r="A122" s="20" t="s">
        <v>48</v>
      </c>
      <c r="B122" s="21" t="s">
        <v>49</v>
      </c>
      <c r="C122" s="22">
        <v>178000</v>
      </c>
      <c r="D122" s="33">
        <v>81400</v>
      </c>
      <c r="E122" s="33">
        <v>130000</v>
      </c>
      <c r="F122" s="18">
        <f t="shared" si="2"/>
        <v>0.45730337078651684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</row>
    <row r="123" spans="1:94" s="8" customFormat="1" ht="12">
      <c r="A123" s="11" t="s">
        <v>50</v>
      </c>
      <c r="B123" s="6" t="s">
        <v>51</v>
      </c>
      <c r="C123" s="7">
        <v>715000</v>
      </c>
      <c r="D123" s="7">
        <f>D124+D125+D126</f>
        <v>88915</v>
      </c>
      <c r="E123" s="32">
        <v>91915</v>
      </c>
      <c r="F123" s="18">
        <f t="shared" si="2"/>
        <v>0.12435664335664336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</row>
    <row r="124" spans="1:94" ht="12.75">
      <c r="A124" s="20" t="s">
        <v>12</v>
      </c>
      <c r="B124" s="21" t="s">
        <v>13</v>
      </c>
      <c r="C124" s="22">
        <v>196000</v>
      </c>
      <c r="D124" s="22">
        <v>2915</v>
      </c>
      <c r="E124" s="33">
        <v>5915</v>
      </c>
      <c r="F124" s="18">
        <f t="shared" si="2"/>
        <v>0.014872448979591836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</row>
    <row r="125" spans="1:94" ht="12.75">
      <c r="A125" s="20" t="s">
        <v>14</v>
      </c>
      <c r="B125" s="21" t="s">
        <v>15</v>
      </c>
      <c r="C125" s="22">
        <v>66000</v>
      </c>
      <c r="D125" s="22">
        <v>1000</v>
      </c>
      <c r="E125" s="33">
        <v>1000</v>
      </c>
      <c r="F125" s="18">
        <f t="shared" si="2"/>
        <v>0.015151515151515152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</row>
    <row r="126" spans="1:94" ht="22.5">
      <c r="A126" s="20" t="s">
        <v>52</v>
      </c>
      <c r="B126" s="21" t="s">
        <v>53</v>
      </c>
      <c r="C126" s="22">
        <v>453000</v>
      </c>
      <c r="D126" s="22">
        <v>85000</v>
      </c>
      <c r="E126" s="33">
        <v>85000</v>
      </c>
      <c r="F126" s="18">
        <f t="shared" si="2"/>
        <v>0.18763796909492272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</row>
    <row r="127" spans="1:94" s="8" customFormat="1" ht="12">
      <c r="A127" s="11" t="s">
        <v>54</v>
      </c>
      <c r="B127" s="6" t="s">
        <v>55</v>
      </c>
      <c r="C127" s="7">
        <v>540000</v>
      </c>
      <c r="D127" s="7">
        <f>D128</f>
        <v>289716.1</v>
      </c>
      <c r="E127" s="32">
        <v>289971.59</v>
      </c>
      <c r="F127" s="18">
        <f t="shared" si="2"/>
        <v>0.5365112962962962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</row>
    <row r="128" spans="1:94" s="10" customFormat="1" ht="22.5">
      <c r="A128" s="20" t="s">
        <v>40</v>
      </c>
      <c r="B128" s="21" t="s">
        <v>41</v>
      </c>
      <c r="C128" s="22">
        <v>540000</v>
      </c>
      <c r="D128" s="22">
        <v>289716.1</v>
      </c>
      <c r="E128" s="33">
        <v>289971.59</v>
      </c>
      <c r="F128" s="26">
        <f t="shared" si="2"/>
        <v>0.5365112962962962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</row>
    <row r="129" spans="1:94" s="8" customFormat="1" ht="24">
      <c r="A129" s="11" t="s">
        <v>56</v>
      </c>
      <c r="B129" s="6" t="s">
        <v>57</v>
      </c>
      <c r="C129" s="7">
        <v>302000</v>
      </c>
      <c r="D129" s="7">
        <f>D130+D131+D132</f>
        <v>129950.1</v>
      </c>
      <c r="E129" s="32">
        <v>129950.1</v>
      </c>
      <c r="F129" s="18">
        <f t="shared" si="2"/>
        <v>0.43029834437086095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</row>
    <row r="130" spans="1:94" ht="12.75">
      <c r="A130" s="20" t="s">
        <v>12</v>
      </c>
      <c r="B130" s="21" t="s">
        <v>13</v>
      </c>
      <c r="C130" s="22">
        <v>220000</v>
      </c>
      <c r="D130" s="22">
        <v>72950.1</v>
      </c>
      <c r="E130" s="33">
        <v>72950.1</v>
      </c>
      <c r="F130" s="18">
        <f t="shared" si="2"/>
        <v>0.33159136363636366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</row>
    <row r="131" spans="1:94" ht="12" customHeight="1">
      <c r="A131" s="20" t="s">
        <v>14</v>
      </c>
      <c r="B131" s="21" t="s">
        <v>15</v>
      </c>
      <c r="C131" s="22">
        <v>10000</v>
      </c>
      <c r="D131" s="22">
        <v>0</v>
      </c>
      <c r="E131" s="33">
        <v>0</v>
      </c>
      <c r="F131" s="18">
        <f t="shared" si="2"/>
        <v>0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</row>
    <row r="132" spans="1:94" ht="22.5">
      <c r="A132" s="20" t="s">
        <v>52</v>
      </c>
      <c r="B132" s="21" t="s">
        <v>53</v>
      </c>
      <c r="C132" s="22">
        <v>72000</v>
      </c>
      <c r="D132" s="22">
        <v>57000</v>
      </c>
      <c r="E132" s="33">
        <v>57000</v>
      </c>
      <c r="F132" s="18">
        <f aca="true" t="shared" si="3" ref="F132:F140">D132/C132</f>
        <v>0.7916666666666666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</row>
    <row r="133" spans="1:94" s="8" customFormat="1" ht="12" customHeight="1">
      <c r="A133" s="11" t="s">
        <v>58</v>
      </c>
      <c r="B133" s="6" t="s">
        <v>37</v>
      </c>
      <c r="C133" s="7">
        <v>678000</v>
      </c>
      <c r="D133" s="7">
        <f>D134</f>
        <v>231281.15</v>
      </c>
      <c r="E133" s="32">
        <v>241758.06</v>
      </c>
      <c r="F133" s="18">
        <f t="shared" si="3"/>
        <v>0.3411226401179941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</row>
    <row r="134" spans="1:94" s="10" customFormat="1" ht="22.5">
      <c r="A134" s="20" t="s">
        <v>40</v>
      </c>
      <c r="B134" s="21" t="s">
        <v>41</v>
      </c>
      <c r="C134" s="22">
        <v>678000</v>
      </c>
      <c r="D134" s="22">
        <v>231281.15</v>
      </c>
      <c r="E134" s="33">
        <v>241758.06</v>
      </c>
      <c r="F134" s="26">
        <f t="shared" si="3"/>
        <v>0.3411226401179941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</row>
    <row r="135" spans="1:94" s="8" customFormat="1" ht="12" customHeight="1">
      <c r="A135" s="11" t="s">
        <v>59</v>
      </c>
      <c r="B135" s="6" t="s">
        <v>37</v>
      </c>
      <c r="C135" s="7">
        <v>1659900</v>
      </c>
      <c r="D135" s="7">
        <f>D136+D137+D138+D139</f>
        <v>284891.9</v>
      </c>
      <c r="E135" s="32">
        <v>704305.9</v>
      </c>
      <c r="F135" s="18">
        <f t="shared" si="3"/>
        <v>0.17163196578107115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</row>
    <row r="136" spans="1:94" ht="12.75">
      <c r="A136" s="20" t="s">
        <v>12</v>
      </c>
      <c r="B136" s="21" t="s">
        <v>13</v>
      </c>
      <c r="C136" s="22">
        <v>100000</v>
      </c>
      <c r="D136" s="22">
        <v>0</v>
      </c>
      <c r="E136" s="33">
        <v>0</v>
      </c>
      <c r="F136" s="18">
        <f t="shared" si="3"/>
        <v>0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</row>
    <row r="137" spans="1:94" ht="12" customHeight="1">
      <c r="A137" s="20" t="s">
        <v>14</v>
      </c>
      <c r="B137" s="21" t="s">
        <v>15</v>
      </c>
      <c r="C137" s="22">
        <v>799900</v>
      </c>
      <c r="D137" s="22">
        <v>224891.9</v>
      </c>
      <c r="E137" s="33">
        <v>539623.9</v>
      </c>
      <c r="F137" s="18">
        <f t="shared" si="3"/>
        <v>0.281150018752344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</row>
    <row r="138" spans="1:94" ht="22.5">
      <c r="A138" s="20" t="s">
        <v>52</v>
      </c>
      <c r="B138" s="21" t="s">
        <v>53</v>
      </c>
      <c r="C138" s="22">
        <v>60000</v>
      </c>
      <c r="D138" s="22">
        <v>60000</v>
      </c>
      <c r="E138" s="33">
        <v>60000</v>
      </c>
      <c r="F138" s="18">
        <f t="shared" si="3"/>
        <v>1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</row>
    <row r="139" spans="1:94" ht="22.5">
      <c r="A139" s="20" t="s">
        <v>40</v>
      </c>
      <c r="B139" s="21" t="s">
        <v>41</v>
      </c>
      <c r="C139" s="22">
        <v>700000</v>
      </c>
      <c r="D139" s="22">
        <v>0</v>
      </c>
      <c r="E139" s="33">
        <v>104682</v>
      </c>
      <c r="F139" s="18">
        <f t="shared" si="3"/>
        <v>0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</row>
    <row r="140" spans="1:94" s="13" customFormat="1" ht="15">
      <c r="A140" s="12" t="s">
        <v>60</v>
      </c>
      <c r="B140" s="3" t="s">
        <v>61</v>
      </c>
      <c r="C140" s="4">
        <v>50794120</v>
      </c>
      <c r="D140" s="4">
        <f>D4+D15+D103+D105+D107+D111+D113+D116+D123+D127+D129+D133+D135</f>
        <v>26296420.89</v>
      </c>
      <c r="E140" s="35">
        <v>31681037.31</v>
      </c>
      <c r="F140" s="18">
        <f t="shared" si="3"/>
        <v>0.5177060039626634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</row>
    <row r="141" spans="7:94" ht="12" customHeight="1"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</row>
    <row r="142" spans="2:94" ht="12.75">
      <c r="B142" s="53" t="s">
        <v>74</v>
      </c>
      <c r="C142" s="54"/>
      <c r="D142" s="27" t="s">
        <v>76</v>
      </c>
      <c r="F142" s="1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</row>
    <row r="143" spans="2:94" ht="12.75">
      <c r="B143" s="53" t="s">
        <v>75</v>
      </c>
      <c r="C143" s="54"/>
      <c r="D143" s="27" t="s">
        <v>77</v>
      </c>
      <c r="F143" s="1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</row>
    <row r="144" spans="7:94" ht="12.75"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</row>
    <row r="145" spans="7:94" ht="12.75"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</row>
    <row r="146" spans="7:94" ht="12.75"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</row>
    <row r="147" spans="7:94" ht="12.75"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</row>
    <row r="148" spans="7:94" ht="12.75"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</row>
    <row r="149" spans="7:94" ht="12.75"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</row>
    <row r="150" spans="7:94" ht="12.75"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</row>
    <row r="151" spans="7:94" ht="12.75"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</row>
    <row r="152" spans="7:94" ht="12.75"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</row>
    <row r="153" spans="7:94" ht="12.75"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</row>
    <row r="154" spans="7:94" ht="12.75"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</row>
    <row r="155" spans="7:94" ht="12.75"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</row>
    <row r="156" spans="7:94" ht="12.75"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</row>
    <row r="157" spans="7:94" ht="12.75"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</row>
    <row r="158" spans="7:94" ht="12.75"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</row>
    <row r="159" spans="7:94" ht="12.75"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</row>
    <row r="160" spans="7:94" ht="12.75"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</row>
    <row r="161" spans="7:94" ht="12.75"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</row>
    <row r="162" spans="7:94" ht="12.75"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</row>
    <row r="163" spans="7:94" ht="12.75"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</row>
    <row r="164" spans="7:94" ht="12.75"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</row>
    <row r="165" spans="7:94" ht="12.75"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</row>
    <row r="166" spans="7:94" ht="12.75"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</row>
    <row r="167" spans="7:94" ht="12.75"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</row>
    <row r="168" spans="7:94" ht="12.75"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</row>
    <row r="169" spans="7:94" ht="12.75"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</row>
    <row r="170" spans="7:94" ht="12.75"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</row>
    <row r="171" spans="7:94" ht="12.75"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</row>
    <row r="172" spans="7:94" ht="12.75"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</row>
    <row r="177" ht="4.5" customHeight="1"/>
    <row r="178" ht="12" customHeight="1">
      <c r="E178" s="36" t="s">
        <v>62</v>
      </c>
    </row>
  </sheetData>
  <sheetProtection/>
  <mergeCells count="4">
    <mergeCell ref="A1:F1"/>
    <mergeCell ref="A2:F2"/>
    <mergeCell ref="B142:C142"/>
    <mergeCell ref="B143:C143"/>
  </mergeCells>
  <printOptions/>
  <pageMargins left="0.2" right="0.25" top="0.45694444444444443" bottom="0.25" header="0.5" footer="0.5"/>
  <pageSetup fitToHeight="10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77"/>
  <sheetViews>
    <sheetView showGridLines="0" tabSelected="1" view="pageBreakPreview" zoomScale="85" zoomScaleSheetLayoutView="85" workbookViewId="0" topLeftCell="A130">
      <selection activeCell="D126" sqref="D126"/>
    </sheetView>
  </sheetViews>
  <sheetFormatPr defaultColWidth="9.00390625" defaultRowHeight="12.75"/>
  <cols>
    <col min="1" max="1" width="9.00390625" style="0" customWidth="1"/>
    <col min="2" max="2" width="42.375" style="0" customWidth="1"/>
    <col min="3" max="3" width="17.75390625" style="0" customWidth="1"/>
    <col min="4" max="4" width="19.625" style="0" customWidth="1"/>
    <col min="5" max="5" width="15.25390625" style="14" hidden="1" customWidth="1"/>
    <col min="6" max="6" width="10.75390625" style="0" customWidth="1"/>
  </cols>
  <sheetData>
    <row r="1" spans="1:6" ht="24" customHeight="1">
      <c r="A1" s="51" t="s">
        <v>78</v>
      </c>
      <c r="B1" s="51"/>
      <c r="C1" s="51"/>
      <c r="D1" s="51"/>
      <c r="E1" s="51"/>
      <c r="F1" s="51"/>
    </row>
    <row r="2" spans="1:6" ht="24" customHeight="1">
      <c r="A2" s="52" t="s">
        <v>0</v>
      </c>
      <c r="B2" s="52"/>
      <c r="C2" s="52"/>
      <c r="D2" s="52"/>
      <c r="E2" s="52"/>
      <c r="F2" s="52"/>
    </row>
    <row r="3" spans="1:6" ht="25.5">
      <c r="A3" s="2" t="s">
        <v>1</v>
      </c>
      <c r="B3" s="2" t="s">
        <v>2</v>
      </c>
      <c r="C3" s="2" t="s">
        <v>3</v>
      </c>
      <c r="D3" s="19" t="s">
        <v>4</v>
      </c>
      <c r="E3" s="19" t="s">
        <v>4</v>
      </c>
      <c r="F3" s="2" t="s">
        <v>5</v>
      </c>
    </row>
    <row r="4" spans="1:6" s="8" customFormat="1" ht="15">
      <c r="A4" s="37" t="s">
        <v>6</v>
      </c>
      <c r="B4" s="3" t="s">
        <v>7</v>
      </c>
      <c r="C4" s="4">
        <v>7100000</v>
      </c>
      <c r="D4" s="4">
        <f>D5+D6+D7+D8+D9+D10+D11+D12+D13+D14</f>
        <v>3733118.4600000004</v>
      </c>
      <c r="E4" s="35">
        <v>4511414.52</v>
      </c>
      <c r="F4" s="38">
        <f aca="true" t="shared" si="0" ref="F4:F35">D4/C4</f>
        <v>0.5257913323943663</v>
      </c>
    </row>
    <row r="5" spans="1:6" ht="15">
      <c r="A5" s="39" t="s">
        <v>8</v>
      </c>
      <c r="B5" s="40" t="s">
        <v>9</v>
      </c>
      <c r="C5" s="41">
        <v>4141038</v>
      </c>
      <c r="D5" s="41">
        <v>2630590.02</v>
      </c>
      <c r="E5" s="42">
        <v>2833038</v>
      </c>
      <c r="F5" s="38">
        <f t="shared" si="0"/>
        <v>0.6352489448297746</v>
      </c>
    </row>
    <row r="6" spans="1:6" ht="15">
      <c r="A6" s="39" t="s">
        <v>10</v>
      </c>
      <c r="B6" s="40" t="s">
        <v>11</v>
      </c>
      <c r="C6" s="41">
        <v>1405962</v>
      </c>
      <c r="D6" s="41">
        <v>556889.91</v>
      </c>
      <c r="E6" s="42">
        <v>856800</v>
      </c>
      <c r="F6" s="38">
        <f t="shared" si="0"/>
        <v>0.3960917222513838</v>
      </c>
    </row>
    <row r="7" spans="1:6" ht="28.5">
      <c r="A7" s="39" t="s">
        <v>12</v>
      </c>
      <c r="B7" s="40" t="s">
        <v>13</v>
      </c>
      <c r="C7" s="41">
        <v>270000</v>
      </c>
      <c r="D7" s="41">
        <v>179603.23</v>
      </c>
      <c r="E7" s="42">
        <v>186514.54</v>
      </c>
      <c r="F7" s="38">
        <f t="shared" si="0"/>
        <v>0.6651971481481482</v>
      </c>
    </row>
    <row r="8" spans="1:6" ht="15">
      <c r="A8" s="39" t="s">
        <v>14</v>
      </c>
      <c r="B8" s="40" t="s">
        <v>15</v>
      </c>
      <c r="C8" s="41">
        <v>423000</v>
      </c>
      <c r="D8" s="41">
        <v>95176.98</v>
      </c>
      <c r="E8" s="42">
        <v>190263.34</v>
      </c>
      <c r="F8" s="38">
        <f t="shared" si="0"/>
        <v>0.22500468085106382</v>
      </c>
    </row>
    <row r="9" spans="1:6" ht="15">
      <c r="A9" s="39" t="s">
        <v>16</v>
      </c>
      <c r="B9" s="40" t="s">
        <v>17</v>
      </c>
      <c r="C9" s="41">
        <v>2000</v>
      </c>
      <c r="D9" s="41">
        <v>0</v>
      </c>
      <c r="E9" s="42">
        <v>0</v>
      </c>
      <c r="F9" s="38">
        <f t="shared" si="0"/>
        <v>0</v>
      </c>
    </row>
    <row r="10" spans="1:6" ht="28.5">
      <c r="A10" s="39" t="s">
        <v>18</v>
      </c>
      <c r="B10" s="40" t="s">
        <v>19</v>
      </c>
      <c r="C10" s="41">
        <v>4500</v>
      </c>
      <c r="D10" s="41">
        <v>1048.64</v>
      </c>
      <c r="E10" s="42">
        <v>1048.64</v>
      </c>
      <c r="F10" s="38">
        <f t="shared" si="0"/>
        <v>0.23303111111111113</v>
      </c>
    </row>
    <row r="11" spans="1:6" ht="15">
      <c r="A11" s="39" t="s">
        <v>20</v>
      </c>
      <c r="B11" s="40" t="s">
        <v>21</v>
      </c>
      <c r="C11" s="41">
        <v>400000</v>
      </c>
      <c r="D11" s="41">
        <v>123512.5</v>
      </c>
      <c r="E11" s="42">
        <v>200000</v>
      </c>
      <c r="F11" s="38">
        <f t="shared" si="0"/>
        <v>0.30878125</v>
      </c>
    </row>
    <row r="12" spans="1:6" ht="15">
      <c r="A12" s="39" t="s">
        <v>22</v>
      </c>
      <c r="B12" s="40" t="s">
        <v>23</v>
      </c>
      <c r="C12" s="41">
        <v>410000</v>
      </c>
      <c r="D12" s="41">
        <v>125750.68</v>
      </c>
      <c r="E12" s="42">
        <v>210000</v>
      </c>
      <c r="F12" s="38">
        <f t="shared" si="0"/>
        <v>0.3067089756097561</v>
      </c>
    </row>
    <row r="13" spans="1:6" ht="15">
      <c r="A13" s="39" t="s">
        <v>24</v>
      </c>
      <c r="B13" s="40" t="s">
        <v>25</v>
      </c>
      <c r="C13" s="41">
        <v>3750</v>
      </c>
      <c r="D13" s="41">
        <v>3750</v>
      </c>
      <c r="E13" s="42">
        <v>3750</v>
      </c>
      <c r="F13" s="38">
        <f t="shared" si="0"/>
        <v>1</v>
      </c>
    </row>
    <row r="14" spans="1:6" ht="15">
      <c r="A14" s="39" t="s">
        <v>26</v>
      </c>
      <c r="B14" s="40" t="s">
        <v>27</v>
      </c>
      <c r="C14" s="41">
        <v>39750</v>
      </c>
      <c r="D14" s="41">
        <v>16796.5</v>
      </c>
      <c r="E14" s="42">
        <v>30000</v>
      </c>
      <c r="F14" s="38">
        <f t="shared" si="0"/>
        <v>0.4225534591194969</v>
      </c>
    </row>
    <row r="15" spans="1:6" s="9" customFormat="1" ht="15">
      <c r="A15" s="37" t="s">
        <v>28</v>
      </c>
      <c r="B15" s="3" t="s">
        <v>29</v>
      </c>
      <c r="C15" s="4">
        <v>23998700</v>
      </c>
      <c r="D15" s="4">
        <f aca="true" t="shared" si="1" ref="D15:D25">D26+D37+D48+D59+D70+D81+D92</f>
        <v>12100931.66</v>
      </c>
      <c r="E15" s="35">
        <v>15702000</v>
      </c>
      <c r="F15" s="38">
        <f t="shared" si="0"/>
        <v>0.504232798443249</v>
      </c>
    </row>
    <row r="16" spans="1:94" ht="15">
      <c r="A16" s="43" t="s">
        <v>8</v>
      </c>
      <c r="B16" s="44" t="s">
        <v>9</v>
      </c>
      <c r="C16" s="45">
        <v>13250629</v>
      </c>
      <c r="D16" s="45">
        <f t="shared" si="1"/>
        <v>7225139.250000001</v>
      </c>
      <c r="E16" s="46">
        <v>8782621</v>
      </c>
      <c r="F16" s="38">
        <f t="shared" si="0"/>
        <v>0.5452676435209227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</row>
    <row r="17" spans="1:94" ht="15">
      <c r="A17" s="39" t="s">
        <v>10</v>
      </c>
      <c r="B17" s="40" t="s">
        <v>11</v>
      </c>
      <c r="C17" s="41">
        <v>4367461</v>
      </c>
      <c r="D17" s="41">
        <f t="shared" si="1"/>
        <v>1617021.55</v>
      </c>
      <c r="E17" s="42">
        <v>2524841</v>
      </c>
      <c r="F17" s="38">
        <f t="shared" si="0"/>
        <v>0.3702429283283812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</row>
    <row r="18" spans="1:94" ht="28.5">
      <c r="A18" s="39" t="s">
        <v>12</v>
      </c>
      <c r="B18" s="40" t="s">
        <v>13</v>
      </c>
      <c r="C18" s="41">
        <v>95000</v>
      </c>
      <c r="D18" s="41">
        <f t="shared" si="1"/>
        <v>54072.99</v>
      </c>
      <c r="E18" s="42">
        <v>78000</v>
      </c>
      <c r="F18" s="38">
        <f t="shared" si="0"/>
        <v>0.5691893684210526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</row>
    <row r="19" spans="1:94" ht="28.5">
      <c r="A19" s="39" t="s">
        <v>30</v>
      </c>
      <c r="B19" s="40" t="s">
        <v>31</v>
      </c>
      <c r="C19" s="41">
        <v>14000</v>
      </c>
      <c r="D19" s="41">
        <f t="shared" si="1"/>
        <v>2000</v>
      </c>
      <c r="E19" s="42">
        <v>14000</v>
      </c>
      <c r="F19" s="38">
        <f t="shared" si="0"/>
        <v>0.14285714285714285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</row>
    <row r="20" spans="1:94" ht="15">
      <c r="A20" s="39" t="s">
        <v>32</v>
      </c>
      <c r="B20" s="40" t="s">
        <v>33</v>
      </c>
      <c r="C20" s="41">
        <v>2798520</v>
      </c>
      <c r="D20" s="41">
        <f t="shared" si="1"/>
        <v>1233138.28</v>
      </c>
      <c r="E20" s="42">
        <v>1584712</v>
      </c>
      <c r="F20" s="38">
        <f t="shared" si="0"/>
        <v>0.44063943798865113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</row>
    <row r="21" spans="1:94" ht="15">
      <c r="A21" s="39" t="s">
        <v>14</v>
      </c>
      <c r="B21" s="40" t="s">
        <v>15</v>
      </c>
      <c r="C21" s="41">
        <v>470000</v>
      </c>
      <c r="D21" s="41">
        <f t="shared" si="1"/>
        <v>182349.96000000002</v>
      </c>
      <c r="E21" s="42">
        <v>265000</v>
      </c>
      <c r="F21" s="38">
        <f t="shared" si="0"/>
        <v>0.3879786382978724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</row>
    <row r="22" spans="1:94" ht="15">
      <c r="A22" s="39" t="s">
        <v>16</v>
      </c>
      <c r="B22" s="40" t="s">
        <v>17</v>
      </c>
      <c r="C22" s="41">
        <v>27000</v>
      </c>
      <c r="D22" s="41">
        <f t="shared" si="1"/>
        <v>2158.02</v>
      </c>
      <c r="E22" s="42">
        <v>27000</v>
      </c>
      <c r="F22" s="38">
        <f t="shared" si="0"/>
        <v>0.07992666666666666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</row>
    <row r="23" spans="1:94" ht="28.5">
      <c r="A23" s="39" t="s">
        <v>18</v>
      </c>
      <c r="B23" s="40" t="s">
        <v>19</v>
      </c>
      <c r="C23" s="41">
        <v>152690</v>
      </c>
      <c r="D23" s="41">
        <f t="shared" si="1"/>
        <v>71814.33</v>
      </c>
      <c r="E23" s="42">
        <v>86701</v>
      </c>
      <c r="F23" s="38">
        <f t="shared" si="0"/>
        <v>0.4703276573449473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</row>
    <row r="24" spans="1:94" ht="15">
      <c r="A24" s="39" t="s">
        <v>20</v>
      </c>
      <c r="B24" s="40" t="s">
        <v>21</v>
      </c>
      <c r="C24" s="41">
        <v>689500</v>
      </c>
      <c r="D24" s="41">
        <f t="shared" si="1"/>
        <v>350790.61</v>
      </c>
      <c r="E24" s="42">
        <v>510325</v>
      </c>
      <c r="F24" s="38">
        <f t="shared" si="0"/>
        <v>0.5087608556925308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</row>
    <row r="25" spans="1:94" ht="15">
      <c r="A25" s="39" t="s">
        <v>22</v>
      </c>
      <c r="B25" s="40" t="s">
        <v>23</v>
      </c>
      <c r="C25" s="41">
        <v>2133900</v>
      </c>
      <c r="D25" s="41">
        <f t="shared" si="1"/>
        <v>1362446.6700000002</v>
      </c>
      <c r="E25" s="42">
        <v>1828800</v>
      </c>
      <c r="F25" s="38">
        <f t="shared" si="0"/>
        <v>0.6384772810347252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</row>
    <row r="26" spans="1:6" s="15" customFormat="1" ht="15" hidden="1">
      <c r="A26" s="47" t="s">
        <v>28</v>
      </c>
      <c r="B26" s="48" t="s">
        <v>63</v>
      </c>
      <c r="C26" s="35">
        <v>1408124</v>
      </c>
      <c r="D26" s="35">
        <f>D27+D28+D29+D30+D31+D32+D33+D34+D35+D36</f>
        <v>648542.3600000001</v>
      </c>
      <c r="E26" s="35">
        <v>925629</v>
      </c>
      <c r="F26" s="49">
        <f t="shared" si="0"/>
        <v>0.46057190986021124</v>
      </c>
    </row>
    <row r="27" spans="1:94" ht="15" hidden="1">
      <c r="A27" s="39" t="s">
        <v>8</v>
      </c>
      <c r="B27" s="40" t="s">
        <v>9</v>
      </c>
      <c r="C27" s="41">
        <v>756734</v>
      </c>
      <c r="D27" s="41">
        <v>370563.7</v>
      </c>
      <c r="E27" s="42">
        <v>488404</v>
      </c>
      <c r="F27" s="38">
        <f t="shared" si="0"/>
        <v>0.48968818633760347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</row>
    <row r="28" spans="1:94" ht="15" hidden="1">
      <c r="A28" s="39" t="s">
        <v>10</v>
      </c>
      <c r="B28" s="40" t="s">
        <v>11</v>
      </c>
      <c r="C28" s="41">
        <v>260220</v>
      </c>
      <c r="D28" s="41">
        <v>84444.01</v>
      </c>
      <c r="E28" s="42">
        <v>142800</v>
      </c>
      <c r="F28" s="38">
        <f t="shared" si="0"/>
        <v>0.3245100684036584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</row>
    <row r="29" spans="1:94" ht="28.5" hidden="1">
      <c r="A29" s="39" t="s">
        <v>12</v>
      </c>
      <c r="B29" s="40" t="s">
        <v>13</v>
      </c>
      <c r="C29" s="41">
        <v>5000</v>
      </c>
      <c r="D29" s="41">
        <v>3703.46</v>
      </c>
      <c r="E29" s="42">
        <v>5000</v>
      </c>
      <c r="F29" s="38">
        <f t="shared" si="0"/>
        <v>0.740692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</row>
    <row r="30" spans="1:94" ht="28.5" hidden="1">
      <c r="A30" s="39" t="s">
        <v>30</v>
      </c>
      <c r="B30" s="40" t="s">
        <v>31</v>
      </c>
      <c r="C30" s="41">
        <v>2000</v>
      </c>
      <c r="D30" s="41">
        <v>0</v>
      </c>
      <c r="E30" s="42">
        <v>2000</v>
      </c>
      <c r="F30" s="38">
        <f t="shared" si="0"/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</row>
    <row r="31" spans="1:94" ht="15" hidden="1">
      <c r="A31" s="39" t="s">
        <v>32</v>
      </c>
      <c r="B31" s="40" t="s">
        <v>33</v>
      </c>
      <c r="C31" s="41">
        <v>151270</v>
      </c>
      <c r="D31" s="41">
        <v>85340.71</v>
      </c>
      <c r="E31" s="42">
        <v>90762</v>
      </c>
      <c r="F31" s="38">
        <f t="shared" si="0"/>
        <v>0.564161499305877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</row>
    <row r="32" spans="1:94" ht="15" hidden="1">
      <c r="A32" s="39" t="s">
        <v>14</v>
      </c>
      <c r="B32" s="40" t="s">
        <v>15</v>
      </c>
      <c r="C32" s="41">
        <v>50000</v>
      </c>
      <c r="D32" s="41">
        <v>15205.18</v>
      </c>
      <c r="E32" s="42">
        <v>25000</v>
      </c>
      <c r="F32" s="38">
        <f t="shared" si="0"/>
        <v>0.30410360000000003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</row>
    <row r="33" spans="1:94" ht="15" hidden="1">
      <c r="A33" s="39" t="s">
        <v>16</v>
      </c>
      <c r="B33" s="40" t="s">
        <v>17</v>
      </c>
      <c r="C33" s="41">
        <v>3000</v>
      </c>
      <c r="D33" s="41">
        <v>0</v>
      </c>
      <c r="E33" s="42">
        <v>3000</v>
      </c>
      <c r="F33" s="38">
        <f t="shared" si="0"/>
        <v>0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</row>
    <row r="34" spans="1:94" ht="28.5" hidden="1">
      <c r="A34" s="39" t="s">
        <v>18</v>
      </c>
      <c r="B34" s="40" t="s">
        <v>19</v>
      </c>
      <c r="C34" s="41">
        <v>3700</v>
      </c>
      <c r="D34" s="41">
        <v>1755.28</v>
      </c>
      <c r="E34" s="42">
        <v>2463</v>
      </c>
      <c r="F34" s="38">
        <f t="shared" si="0"/>
        <v>0.4744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</row>
    <row r="35" spans="1:94" ht="15" hidden="1">
      <c r="A35" s="39" t="s">
        <v>20</v>
      </c>
      <c r="B35" s="40" t="s">
        <v>21</v>
      </c>
      <c r="C35" s="41">
        <v>24000</v>
      </c>
      <c r="D35" s="41">
        <v>9488.06</v>
      </c>
      <c r="E35" s="42">
        <v>14000</v>
      </c>
      <c r="F35" s="38">
        <f t="shared" si="0"/>
        <v>0.39533583333333333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</row>
    <row r="36" spans="1:94" ht="15" hidden="1">
      <c r="A36" s="39" t="s">
        <v>22</v>
      </c>
      <c r="B36" s="40" t="s">
        <v>23</v>
      </c>
      <c r="C36" s="41">
        <v>152200</v>
      </c>
      <c r="D36" s="41">
        <v>78041.96</v>
      </c>
      <c r="E36" s="42">
        <v>152200</v>
      </c>
      <c r="F36" s="38">
        <f aca="true" t="shared" si="2" ref="F36:F67">D36/C36</f>
        <v>0.5127592641261498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</row>
    <row r="37" spans="1:6" s="15" customFormat="1" ht="15" hidden="1">
      <c r="A37" s="47" t="s">
        <v>28</v>
      </c>
      <c r="B37" s="48" t="s">
        <v>64</v>
      </c>
      <c r="C37" s="35">
        <v>5347310</v>
      </c>
      <c r="D37" s="35">
        <f>D38+D39+D40+D41+D42+D43+D44+D45+D46+D47</f>
        <v>2797096.8099999996</v>
      </c>
      <c r="E37" s="35">
        <v>3787823</v>
      </c>
      <c r="F37" s="49">
        <f t="shared" si="2"/>
        <v>0.5230848426592062</v>
      </c>
    </row>
    <row r="38" spans="1:94" ht="15" hidden="1">
      <c r="A38" s="39" t="s">
        <v>8</v>
      </c>
      <c r="B38" s="40" t="s">
        <v>9</v>
      </c>
      <c r="C38" s="41">
        <v>2850780</v>
      </c>
      <c r="D38" s="41">
        <v>1700626.37</v>
      </c>
      <c r="E38" s="42">
        <v>2248427</v>
      </c>
      <c r="F38" s="38">
        <f t="shared" si="2"/>
        <v>0.5965477413199195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</row>
    <row r="39" spans="1:94" ht="15" hidden="1">
      <c r="A39" s="39" t="s">
        <v>10</v>
      </c>
      <c r="B39" s="40" t="s">
        <v>11</v>
      </c>
      <c r="C39" s="41">
        <v>952220</v>
      </c>
      <c r="D39" s="41">
        <v>377058.72</v>
      </c>
      <c r="E39" s="42">
        <v>496630</v>
      </c>
      <c r="F39" s="38">
        <f t="shared" si="2"/>
        <v>0.3959785763794081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</row>
    <row r="40" spans="1:94" ht="28.5" hidden="1">
      <c r="A40" s="39" t="s">
        <v>12</v>
      </c>
      <c r="B40" s="40" t="s">
        <v>13</v>
      </c>
      <c r="C40" s="41">
        <v>20000</v>
      </c>
      <c r="D40" s="41">
        <v>20000</v>
      </c>
      <c r="E40" s="42">
        <v>20000</v>
      </c>
      <c r="F40" s="38">
        <f t="shared" si="2"/>
        <v>1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</row>
    <row r="41" spans="1:94" ht="28.5" hidden="1">
      <c r="A41" s="39" t="s">
        <v>30</v>
      </c>
      <c r="B41" s="40" t="s">
        <v>31</v>
      </c>
      <c r="C41" s="41">
        <v>2000</v>
      </c>
      <c r="D41" s="41">
        <v>0</v>
      </c>
      <c r="E41" s="42">
        <v>2000</v>
      </c>
      <c r="F41" s="38">
        <f t="shared" si="2"/>
        <v>0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</row>
    <row r="42" spans="1:94" ht="15" hidden="1">
      <c r="A42" s="39" t="s">
        <v>32</v>
      </c>
      <c r="B42" s="40" t="s">
        <v>33</v>
      </c>
      <c r="C42" s="41">
        <v>726110</v>
      </c>
      <c r="D42" s="41">
        <v>277560.91</v>
      </c>
      <c r="E42" s="42">
        <v>341266</v>
      </c>
      <c r="F42" s="38">
        <f t="shared" si="2"/>
        <v>0.38225738524465985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</row>
    <row r="43" spans="1:94" ht="15" hidden="1">
      <c r="A43" s="39" t="s">
        <v>14</v>
      </c>
      <c r="B43" s="40" t="s">
        <v>15</v>
      </c>
      <c r="C43" s="41">
        <v>80000</v>
      </c>
      <c r="D43" s="41">
        <v>53761.73</v>
      </c>
      <c r="E43" s="42">
        <v>60000</v>
      </c>
      <c r="F43" s="38">
        <f t="shared" si="2"/>
        <v>0.6720216250000001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</row>
    <row r="44" spans="1:94" ht="15" hidden="1">
      <c r="A44" s="39" t="s">
        <v>16</v>
      </c>
      <c r="B44" s="40" t="s">
        <v>17</v>
      </c>
      <c r="C44" s="41">
        <v>5000</v>
      </c>
      <c r="D44" s="41">
        <v>880</v>
      </c>
      <c r="E44" s="42">
        <v>5000</v>
      </c>
      <c r="F44" s="38">
        <f t="shared" si="2"/>
        <v>0.176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</row>
    <row r="45" spans="1:94" ht="28.5" hidden="1">
      <c r="A45" s="39" t="s">
        <v>18</v>
      </c>
      <c r="B45" s="40" t="s">
        <v>19</v>
      </c>
      <c r="C45" s="41">
        <v>39000</v>
      </c>
      <c r="D45" s="41">
        <v>18270.34</v>
      </c>
      <c r="E45" s="42">
        <v>19500</v>
      </c>
      <c r="F45" s="38">
        <f t="shared" si="2"/>
        <v>0.4684702564102564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</row>
    <row r="46" spans="1:94" ht="15" hidden="1">
      <c r="A46" s="39" t="s">
        <v>20</v>
      </c>
      <c r="B46" s="40" t="s">
        <v>21</v>
      </c>
      <c r="C46" s="41">
        <v>142200</v>
      </c>
      <c r="D46" s="41">
        <v>77898.19</v>
      </c>
      <c r="E46" s="42">
        <v>105000</v>
      </c>
      <c r="F46" s="38">
        <f t="shared" si="2"/>
        <v>0.5478072433192687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</row>
    <row r="47" spans="1:94" ht="15" hidden="1">
      <c r="A47" s="39" t="s">
        <v>22</v>
      </c>
      <c r="B47" s="40" t="s">
        <v>23</v>
      </c>
      <c r="C47" s="41">
        <v>530000</v>
      </c>
      <c r="D47" s="41">
        <v>271040.55</v>
      </c>
      <c r="E47" s="42">
        <v>490000</v>
      </c>
      <c r="F47" s="38">
        <f t="shared" si="2"/>
        <v>0.5113972641509433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</row>
    <row r="48" spans="1:6" s="15" customFormat="1" ht="15" hidden="1">
      <c r="A48" s="47" t="s">
        <v>28</v>
      </c>
      <c r="B48" s="48" t="s">
        <v>65</v>
      </c>
      <c r="C48" s="35">
        <v>2791056</v>
      </c>
      <c r="D48" s="35">
        <f>D49+D50+D51+D52+D53+D54+D55+D56+D57+D58</f>
        <v>1430233.06</v>
      </c>
      <c r="E48" s="35">
        <v>1811405</v>
      </c>
      <c r="F48" s="49">
        <f t="shared" si="2"/>
        <v>0.512434383258523</v>
      </c>
    </row>
    <row r="49" spans="1:94" ht="15" hidden="1">
      <c r="A49" s="39" t="s">
        <v>8</v>
      </c>
      <c r="B49" s="40" t="s">
        <v>9</v>
      </c>
      <c r="C49" s="41">
        <v>1680496</v>
      </c>
      <c r="D49" s="41">
        <v>901425.06</v>
      </c>
      <c r="E49" s="42">
        <v>1132173</v>
      </c>
      <c r="F49" s="38">
        <f t="shared" si="2"/>
        <v>0.5364041687692206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</row>
    <row r="50" spans="1:94" ht="15" hidden="1">
      <c r="A50" s="39" t="s">
        <v>10</v>
      </c>
      <c r="B50" s="40" t="s">
        <v>11</v>
      </c>
      <c r="C50" s="41">
        <v>542590</v>
      </c>
      <c r="D50" s="41">
        <v>200728.72</v>
      </c>
      <c r="E50" s="42">
        <v>321730</v>
      </c>
      <c r="F50" s="38">
        <f t="shared" si="2"/>
        <v>0.3699454836985569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</row>
    <row r="51" spans="1:94" ht="28.5" hidden="1">
      <c r="A51" s="39" t="s">
        <v>12</v>
      </c>
      <c r="B51" s="40" t="s">
        <v>13</v>
      </c>
      <c r="C51" s="41">
        <v>10000</v>
      </c>
      <c r="D51" s="41">
        <v>5000</v>
      </c>
      <c r="E51" s="42">
        <v>5000</v>
      </c>
      <c r="F51" s="38">
        <f t="shared" si="2"/>
        <v>0.5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</row>
    <row r="52" spans="1:94" ht="28.5" hidden="1">
      <c r="A52" s="39" t="s">
        <v>30</v>
      </c>
      <c r="B52" s="40" t="s">
        <v>31</v>
      </c>
      <c r="C52" s="41">
        <v>2000</v>
      </c>
      <c r="D52" s="41">
        <v>2000</v>
      </c>
      <c r="E52" s="42">
        <v>2000</v>
      </c>
      <c r="F52" s="38">
        <f t="shared" si="2"/>
        <v>1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</row>
    <row r="53" spans="1:94" ht="15" hidden="1">
      <c r="A53" s="39" t="s">
        <v>32</v>
      </c>
      <c r="B53" s="40" t="s">
        <v>33</v>
      </c>
      <c r="C53" s="41">
        <v>317670</v>
      </c>
      <c r="D53" s="41">
        <v>188804.56</v>
      </c>
      <c r="E53" s="42">
        <v>190602</v>
      </c>
      <c r="F53" s="38">
        <f t="shared" si="2"/>
        <v>0.5943418012402808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</row>
    <row r="54" spans="1:94" ht="15" hidden="1">
      <c r="A54" s="39" t="s">
        <v>14</v>
      </c>
      <c r="B54" s="40" t="s">
        <v>15</v>
      </c>
      <c r="C54" s="41">
        <v>60000</v>
      </c>
      <c r="D54" s="41">
        <v>22317.39</v>
      </c>
      <c r="E54" s="42">
        <v>30000</v>
      </c>
      <c r="F54" s="38">
        <f t="shared" si="2"/>
        <v>0.37195649999999997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</row>
    <row r="55" spans="1:94" ht="15" hidden="1">
      <c r="A55" s="39" t="s">
        <v>16</v>
      </c>
      <c r="B55" s="40" t="s">
        <v>17</v>
      </c>
      <c r="C55" s="41">
        <v>3000</v>
      </c>
      <c r="D55" s="41">
        <v>0</v>
      </c>
      <c r="E55" s="42">
        <v>3000</v>
      </c>
      <c r="F55" s="38">
        <f t="shared" si="2"/>
        <v>0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</row>
    <row r="56" spans="1:94" ht="28.5" hidden="1">
      <c r="A56" s="39" t="s">
        <v>18</v>
      </c>
      <c r="B56" s="40" t="s">
        <v>19</v>
      </c>
      <c r="C56" s="41">
        <v>13400</v>
      </c>
      <c r="D56" s="41">
        <v>7329.5</v>
      </c>
      <c r="E56" s="42">
        <v>7400</v>
      </c>
      <c r="F56" s="38">
        <f t="shared" si="2"/>
        <v>0.5469776119402985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</row>
    <row r="57" spans="1:94" ht="15" hidden="1">
      <c r="A57" s="39" t="s">
        <v>20</v>
      </c>
      <c r="B57" s="40" t="s">
        <v>21</v>
      </c>
      <c r="C57" s="41">
        <v>27400</v>
      </c>
      <c r="D57" s="41">
        <v>15896.25</v>
      </c>
      <c r="E57" s="42">
        <v>16000</v>
      </c>
      <c r="F57" s="38">
        <f t="shared" si="2"/>
        <v>0.5801551094890511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</row>
    <row r="58" spans="1:94" ht="15" hidden="1">
      <c r="A58" s="39" t="s">
        <v>22</v>
      </c>
      <c r="B58" s="40" t="s">
        <v>23</v>
      </c>
      <c r="C58" s="41">
        <v>134500</v>
      </c>
      <c r="D58" s="41">
        <v>86731.58</v>
      </c>
      <c r="E58" s="42">
        <v>103500</v>
      </c>
      <c r="F58" s="38">
        <f t="shared" si="2"/>
        <v>0.6448444609665428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</row>
    <row r="59" spans="1:6" s="15" customFormat="1" ht="15" hidden="1">
      <c r="A59" s="47" t="s">
        <v>28</v>
      </c>
      <c r="B59" s="48" t="s">
        <v>66</v>
      </c>
      <c r="C59" s="35">
        <v>2472180</v>
      </c>
      <c r="D59" s="35">
        <f>D60+D61+D62+D63+D64+D65+D66+D67+D68+D69</f>
        <v>1392470.4700000002</v>
      </c>
      <c r="E59" s="35">
        <v>1631599</v>
      </c>
      <c r="F59" s="49">
        <f t="shared" si="2"/>
        <v>0.5632561019019652</v>
      </c>
    </row>
    <row r="60" spans="1:94" ht="15" hidden="1">
      <c r="A60" s="39" t="s">
        <v>8</v>
      </c>
      <c r="B60" s="40" t="s">
        <v>9</v>
      </c>
      <c r="C60" s="41">
        <v>1248240</v>
      </c>
      <c r="D60" s="41">
        <v>738963.92</v>
      </c>
      <c r="E60" s="42">
        <v>799820</v>
      </c>
      <c r="F60" s="38">
        <f t="shared" si="2"/>
        <v>0.5920046785874512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</row>
    <row r="61" spans="1:94" ht="15" hidden="1">
      <c r="A61" s="39" t="s">
        <v>10</v>
      </c>
      <c r="B61" s="40" t="s">
        <v>11</v>
      </c>
      <c r="C61" s="41">
        <v>435000</v>
      </c>
      <c r="D61" s="41">
        <v>173222.49</v>
      </c>
      <c r="E61" s="42">
        <v>251260</v>
      </c>
      <c r="F61" s="38">
        <f t="shared" si="2"/>
        <v>0.39821262068965513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</row>
    <row r="62" spans="1:94" ht="28.5" hidden="1">
      <c r="A62" s="39" t="s">
        <v>12</v>
      </c>
      <c r="B62" s="40" t="s">
        <v>13</v>
      </c>
      <c r="C62" s="41">
        <v>10000</v>
      </c>
      <c r="D62" s="41">
        <v>0</v>
      </c>
      <c r="E62" s="42">
        <v>10000</v>
      </c>
      <c r="F62" s="38">
        <f t="shared" si="2"/>
        <v>0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</row>
    <row r="63" spans="1:94" ht="28.5" hidden="1">
      <c r="A63" s="39" t="s">
        <v>30</v>
      </c>
      <c r="B63" s="40" t="s">
        <v>31</v>
      </c>
      <c r="C63" s="41">
        <v>2000</v>
      </c>
      <c r="D63" s="41">
        <v>0</v>
      </c>
      <c r="E63" s="42">
        <v>2000</v>
      </c>
      <c r="F63" s="38">
        <f t="shared" si="2"/>
        <v>0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</row>
    <row r="64" spans="1:94" ht="15" hidden="1">
      <c r="A64" s="39" t="s">
        <v>32</v>
      </c>
      <c r="B64" s="40" t="s">
        <v>33</v>
      </c>
      <c r="C64" s="41">
        <v>302540</v>
      </c>
      <c r="D64" s="41">
        <v>176209.68</v>
      </c>
      <c r="E64" s="42">
        <v>181524</v>
      </c>
      <c r="F64" s="38">
        <f t="shared" si="2"/>
        <v>0.5824343227341839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</row>
    <row r="65" spans="1:94" ht="15" hidden="1">
      <c r="A65" s="39" t="s">
        <v>14</v>
      </c>
      <c r="B65" s="40" t="s">
        <v>15</v>
      </c>
      <c r="C65" s="41">
        <v>60000</v>
      </c>
      <c r="D65" s="41">
        <v>29149.9</v>
      </c>
      <c r="E65" s="42">
        <v>30000</v>
      </c>
      <c r="F65" s="38">
        <f t="shared" si="2"/>
        <v>0.4858316666666667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</row>
    <row r="66" spans="1:94" ht="15" hidden="1">
      <c r="A66" s="39" t="s">
        <v>16</v>
      </c>
      <c r="B66" s="40" t="s">
        <v>17</v>
      </c>
      <c r="C66" s="41">
        <v>3000</v>
      </c>
      <c r="D66" s="41">
        <v>1278.02</v>
      </c>
      <c r="E66" s="42">
        <v>3000</v>
      </c>
      <c r="F66" s="38">
        <f t="shared" si="2"/>
        <v>0.42600666666666664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</row>
    <row r="67" spans="1:94" ht="28.5" hidden="1">
      <c r="A67" s="39" t="s">
        <v>18</v>
      </c>
      <c r="B67" s="40" t="s">
        <v>19</v>
      </c>
      <c r="C67" s="41">
        <v>13600</v>
      </c>
      <c r="D67" s="41">
        <v>6032.74</v>
      </c>
      <c r="E67" s="42">
        <v>6820</v>
      </c>
      <c r="F67" s="38">
        <f t="shared" si="2"/>
        <v>0.4435838235294117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</row>
    <row r="68" spans="1:94" ht="15" hidden="1">
      <c r="A68" s="39" t="s">
        <v>20</v>
      </c>
      <c r="B68" s="40" t="s">
        <v>21</v>
      </c>
      <c r="C68" s="41">
        <v>107500</v>
      </c>
      <c r="D68" s="41">
        <v>82906.85</v>
      </c>
      <c r="E68" s="42">
        <v>91875</v>
      </c>
      <c r="F68" s="38">
        <f aca="true" t="shared" si="3" ref="F68:F99">D68/C68</f>
        <v>0.771226511627907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</row>
    <row r="69" spans="1:94" ht="15" hidden="1">
      <c r="A69" s="39" t="s">
        <v>22</v>
      </c>
      <c r="B69" s="40" t="s">
        <v>23</v>
      </c>
      <c r="C69" s="41">
        <v>290300</v>
      </c>
      <c r="D69" s="41">
        <v>184706.87</v>
      </c>
      <c r="E69" s="42">
        <v>255300</v>
      </c>
      <c r="F69" s="38">
        <f t="shared" si="3"/>
        <v>0.6362620392697209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</row>
    <row r="70" spans="1:6" s="15" customFormat="1" ht="15" hidden="1">
      <c r="A70" s="47" t="s">
        <v>28</v>
      </c>
      <c r="B70" s="48" t="s">
        <v>67</v>
      </c>
      <c r="C70" s="35">
        <v>4134334</v>
      </c>
      <c r="D70" s="35">
        <f>D71+D72+D73+D74+D75+D76+D77+D78+D79+D80</f>
        <v>1958321.47</v>
      </c>
      <c r="E70" s="35">
        <v>2714588</v>
      </c>
      <c r="F70" s="49">
        <f t="shared" si="3"/>
        <v>0.47367277776783395</v>
      </c>
    </row>
    <row r="71" spans="1:94" ht="15" hidden="1">
      <c r="A71" s="39" t="s">
        <v>8</v>
      </c>
      <c r="B71" s="40" t="s">
        <v>9</v>
      </c>
      <c r="C71" s="41">
        <v>2274650</v>
      </c>
      <c r="D71" s="41">
        <v>1266673.69</v>
      </c>
      <c r="E71" s="42">
        <v>1464050</v>
      </c>
      <c r="F71" s="38">
        <f t="shared" si="3"/>
        <v>0.5568653155430505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</row>
    <row r="72" spans="1:94" ht="15" hidden="1">
      <c r="A72" s="39" t="s">
        <v>10</v>
      </c>
      <c r="B72" s="40" t="s">
        <v>11</v>
      </c>
      <c r="C72" s="41">
        <v>730284</v>
      </c>
      <c r="D72" s="41">
        <v>276493.07</v>
      </c>
      <c r="E72" s="42">
        <v>461704</v>
      </c>
      <c r="F72" s="38">
        <f t="shared" si="3"/>
        <v>0.37861033515728126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</row>
    <row r="73" spans="1:94" ht="28.5" hidden="1">
      <c r="A73" s="39" t="s">
        <v>12</v>
      </c>
      <c r="B73" s="40" t="s">
        <v>13</v>
      </c>
      <c r="C73" s="41">
        <v>20000</v>
      </c>
      <c r="D73" s="41">
        <v>14203.53</v>
      </c>
      <c r="E73" s="42">
        <v>15000</v>
      </c>
      <c r="F73" s="38">
        <f t="shared" si="3"/>
        <v>0.7101765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</row>
    <row r="74" spans="1:94" ht="28.5" hidden="1">
      <c r="A74" s="39" t="s">
        <v>30</v>
      </c>
      <c r="B74" s="40" t="s">
        <v>31</v>
      </c>
      <c r="C74" s="41">
        <v>2000</v>
      </c>
      <c r="D74" s="41">
        <v>0</v>
      </c>
      <c r="E74" s="42">
        <v>2000</v>
      </c>
      <c r="F74" s="38">
        <f t="shared" si="3"/>
        <v>0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</row>
    <row r="75" spans="1:94" ht="15" hidden="1">
      <c r="A75" s="39" t="s">
        <v>32</v>
      </c>
      <c r="B75" s="40" t="s">
        <v>33</v>
      </c>
      <c r="C75" s="41">
        <v>453810</v>
      </c>
      <c r="D75" s="41">
        <v>69631.55</v>
      </c>
      <c r="E75" s="42">
        <v>272286</v>
      </c>
      <c r="F75" s="38">
        <f t="shared" si="3"/>
        <v>0.15343767215354445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</row>
    <row r="76" spans="1:94" ht="15" hidden="1">
      <c r="A76" s="39" t="s">
        <v>14</v>
      </c>
      <c r="B76" s="40" t="s">
        <v>15</v>
      </c>
      <c r="C76" s="41">
        <v>80000</v>
      </c>
      <c r="D76" s="41">
        <v>11693.45</v>
      </c>
      <c r="E76" s="42">
        <v>50000</v>
      </c>
      <c r="F76" s="38">
        <f t="shared" si="3"/>
        <v>0.146168125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</row>
    <row r="77" spans="1:94" ht="15" hidden="1">
      <c r="A77" s="39" t="s">
        <v>16</v>
      </c>
      <c r="B77" s="40" t="s">
        <v>17</v>
      </c>
      <c r="C77" s="41">
        <v>5000</v>
      </c>
      <c r="D77" s="41">
        <v>0</v>
      </c>
      <c r="E77" s="42">
        <v>5000</v>
      </c>
      <c r="F77" s="38">
        <f t="shared" si="3"/>
        <v>0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</row>
    <row r="78" spans="1:94" ht="28.5" hidden="1">
      <c r="A78" s="39" t="s">
        <v>18</v>
      </c>
      <c r="B78" s="40" t="s">
        <v>19</v>
      </c>
      <c r="C78" s="41">
        <v>45590</v>
      </c>
      <c r="D78" s="41">
        <v>22415.42</v>
      </c>
      <c r="E78" s="42">
        <v>25298</v>
      </c>
      <c r="F78" s="38">
        <f t="shared" si="3"/>
        <v>0.4916740513270454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</row>
    <row r="79" spans="1:94" ht="15" hidden="1">
      <c r="A79" s="39" t="s">
        <v>20</v>
      </c>
      <c r="B79" s="40" t="s">
        <v>21</v>
      </c>
      <c r="C79" s="41">
        <v>103000</v>
      </c>
      <c r="D79" s="41">
        <v>30218.47</v>
      </c>
      <c r="E79" s="42">
        <v>86750</v>
      </c>
      <c r="F79" s="38">
        <f t="shared" si="3"/>
        <v>0.29338320388349515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</row>
    <row r="80" spans="1:94" ht="15" hidden="1">
      <c r="A80" s="39" t="s">
        <v>22</v>
      </c>
      <c r="B80" s="40" t="s">
        <v>23</v>
      </c>
      <c r="C80" s="41">
        <v>420000</v>
      </c>
      <c r="D80" s="41">
        <v>266992.29</v>
      </c>
      <c r="E80" s="42">
        <v>332500</v>
      </c>
      <c r="F80" s="38">
        <f t="shared" si="3"/>
        <v>0.6356959285714285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</row>
    <row r="81" spans="1:6" s="15" customFormat="1" ht="15" hidden="1">
      <c r="A81" s="47" t="s">
        <v>28</v>
      </c>
      <c r="B81" s="48" t="s">
        <v>68</v>
      </c>
      <c r="C81" s="35">
        <v>4891328</v>
      </c>
      <c r="D81" s="35">
        <f>D82+D83+D84+D85+D86+D87+D88+D89+D90+D91</f>
        <v>2593439.72</v>
      </c>
      <c r="E81" s="35">
        <v>2921749</v>
      </c>
      <c r="F81" s="49">
        <f t="shared" si="3"/>
        <v>0.5302117788870426</v>
      </c>
    </row>
    <row r="82" spans="1:94" ht="15" hidden="1">
      <c r="A82" s="39" t="s">
        <v>8</v>
      </c>
      <c r="B82" s="40" t="s">
        <v>9</v>
      </c>
      <c r="C82" s="41">
        <v>2813191</v>
      </c>
      <c r="D82" s="41">
        <v>1529558.98</v>
      </c>
      <c r="E82" s="42">
        <v>1593890</v>
      </c>
      <c r="F82" s="38">
        <f t="shared" si="3"/>
        <v>0.5437096094790578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</row>
    <row r="83" spans="1:94" ht="15" hidden="1">
      <c r="A83" s="39" t="s">
        <v>10</v>
      </c>
      <c r="B83" s="40" t="s">
        <v>11</v>
      </c>
      <c r="C83" s="41">
        <v>915217</v>
      </c>
      <c r="D83" s="41">
        <v>344622.22</v>
      </c>
      <c r="E83" s="42">
        <v>525947</v>
      </c>
      <c r="F83" s="38">
        <f t="shared" si="3"/>
        <v>0.3765470046994319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</row>
    <row r="84" spans="1:94" ht="28.5" hidden="1">
      <c r="A84" s="39" t="s">
        <v>12</v>
      </c>
      <c r="B84" s="40" t="s">
        <v>13</v>
      </c>
      <c r="C84" s="41">
        <v>20000</v>
      </c>
      <c r="D84" s="41">
        <v>1680</v>
      </c>
      <c r="E84" s="42">
        <v>13000</v>
      </c>
      <c r="F84" s="38">
        <f t="shared" si="3"/>
        <v>0.084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</row>
    <row r="85" spans="1:94" ht="28.5" hidden="1">
      <c r="A85" s="39" t="s">
        <v>30</v>
      </c>
      <c r="B85" s="40" t="s">
        <v>31</v>
      </c>
      <c r="C85" s="41">
        <v>2000</v>
      </c>
      <c r="D85" s="41">
        <v>0</v>
      </c>
      <c r="E85" s="42">
        <v>2000</v>
      </c>
      <c r="F85" s="38">
        <f t="shared" si="3"/>
        <v>0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</row>
    <row r="86" spans="1:94" ht="15" hidden="1">
      <c r="A86" s="39" t="s">
        <v>32</v>
      </c>
      <c r="B86" s="40" t="s">
        <v>33</v>
      </c>
      <c r="C86" s="41">
        <v>514320</v>
      </c>
      <c r="D86" s="41">
        <v>295978.61</v>
      </c>
      <c r="E86" s="42">
        <v>308592</v>
      </c>
      <c r="F86" s="38">
        <f t="shared" si="3"/>
        <v>0.5754755988489656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</row>
    <row r="87" spans="1:94" ht="15" hidden="1">
      <c r="A87" s="39" t="s">
        <v>14</v>
      </c>
      <c r="B87" s="40" t="s">
        <v>15</v>
      </c>
      <c r="C87" s="41">
        <v>80000</v>
      </c>
      <c r="D87" s="41">
        <v>27801.23</v>
      </c>
      <c r="E87" s="42">
        <v>40000</v>
      </c>
      <c r="F87" s="38">
        <f t="shared" si="3"/>
        <v>0.347515375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</row>
    <row r="88" spans="1:94" ht="15" hidden="1">
      <c r="A88" s="39" t="s">
        <v>16</v>
      </c>
      <c r="B88" s="40" t="s">
        <v>17</v>
      </c>
      <c r="C88" s="41">
        <v>5000</v>
      </c>
      <c r="D88" s="41">
        <v>0</v>
      </c>
      <c r="E88" s="42">
        <v>5000</v>
      </c>
      <c r="F88" s="38">
        <f t="shared" si="3"/>
        <v>0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</row>
    <row r="89" spans="1:94" ht="28.5" hidden="1">
      <c r="A89" s="39" t="s">
        <v>18</v>
      </c>
      <c r="B89" s="40" t="s">
        <v>19</v>
      </c>
      <c r="C89" s="41">
        <v>25000</v>
      </c>
      <c r="D89" s="41">
        <v>11261.1</v>
      </c>
      <c r="E89" s="42">
        <v>17020</v>
      </c>
      <c r="F89" s="38">
        <f t="shared" si="3"/>
        <v>0.450444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</row>
    <row r="90" spans="1:94" ht="15" hidden="1">
      <c r="A90" s="39" t="s">
        <v>20</v>
      </c>
      <c r="B90" s="40" t="s">
        <v>21</v>
      </c>
      <c r="C90" s="41">
        <v>148000</v>
      </c>
      <c r="D90" s="41">
        <v>81354.19</v>
      </c>
      <c r="E90" s="42">
        <v>99800</v>
      </c>
      <c r="F90" s="38">
        <f t="shared" si="3"/>
        <v>0.549690472972973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</row>
    <row r="91" spans="1:94" ht="15" hidden="1">
      <c r="A91" s="39" t="s">
        <v>22</v>
      </c>
      <c r="B91" s="40" t="s">
        <v>23</v>
      </c>
      <c r="C91" s="41">
        <v>368600</v>
      </c>
      <c r="D91" s="41">
        <v>301183.39</v>
      </c>
      <c r="E91" s="42">
        <v>316500</v>
      </c>
      <c r="F91" s="38">
        <f t="shared" si="3"/>
        <v>0.8171008952794357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</row>
    <row r="92" spans="1:6" s="15" customFormat="1" ht="15" hidden="1">
      <c r="A92" s="47" t="s">
        <v>28</v>
      </c>
      <c r="B92" s="48" t="s">
        <v>69</v>
      </c>
      <c r="C92" s="35">
        <v>2954368</v>
      </c>
      <c r="D92" s="35">
        <f>D93+D94+D95+D96+D97+D98+D99+D100+D101+D102</f>
        <v>1280827.7700000003</v>
      </c>
      <c r="E92" s="35">
        <v>1909207</v>
      </c>
      <c r="F92" s="49">
        <f t="shared" si="3"/>
        <v>0.43353697643624634</v>
      </c>
    </row>
    <row r="93" spans="1:94" ht="15" hidden="1">
      <c r="A93" s="39" t="s">
        <v>8</v>
      </c>
      <c r="B93" s="40" t="s">
        <v>9</v>
      </c>
      <c r="C93" s="41">
        <v>1626538</v>
      </c>
      <c r="D93" s="41">
        <v>717327.53</v>
      </c>
      <c r="E93" s="42">
        <v>1055857</v>
      </c>
      <c r="F93" s="38">
        <f t="shared" si="3"/>
        <v>0.44101492249182006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</row>
    <row r="94" spans="1:94" ht="15" hidden="1">
      <c r="A94" s="39" t="s">
        <v>10</v>
      </c>
      <c r="B94" s="40" t="s">
        <v>11</v>
      </c>
      <c r="C94" s="41">
        <v>531930</v>
      </c>
      <c r="D94" s="41">
        <v>160452.32</v>
      </c>
      <c r="E94" s="42">
        <v>324770</v>
      </c>
      <c r="F94" s="38">
        <f t="shared" si="3"/>
        <v>0.3016417949730228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</row>
    <row r="95" spans="1:94" ht="28.5" hidden="1">
      <c r="A95" s="39" t="s">
        <v>12</v>
      </c>
      <c r="B95" s="40" t="s">
        <v>13</v>
      </c>
      <c r="C95" s="41">
        <v>10000</v>
      </c>
      <c r="D95" s="41">
        <v>9486</v>
      </c>
      <c r="E95" s="42">
        <v>10000</v>
      </c>
      <c r="F95" s="38">
        <f t="shared" si="3"/>
        <v>0.9486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</row>
    <row r="96" spans="1:94" ht="28.5" hidden="1">
      <c r="A96" s="39" t="s">
        <v>30</v>
      </c>
      <c r="B96" s="40" t="s">
        <v>31</v>
      </c>
      <c r="C96" s="41">
        <v>2000</v>
      </c>
      <c r="D96" s="41">
        <v>0</v>
      </c>
      <c r="E96" s="42">
        <v>2000</v>
      </c>
      <c r="F96" s="38">
        <f t="shared" si="3"/>
        <v>0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</row>
    <row r="97" spans="1:94" ht="15" hidden="1">
      <c r="A97" s="39" t="s">
        <v>32</v>
      </c>
      <c r="B97" s="40" t="s">
        <v>33</v>
      </c>
      <c r="C97" s="41">
        <v>332800</v>
      </c>
      <c r="D97" s="41">
        <v>139612.26</v>
      </c>
      <c r="E97" s="42">
        <v>199680</v>
      </c>
      <c r="F97" s="38">
        <f t="shared" si="3"/>
        <v>0.41950799278846157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</row>
    <row r="98" spans="1:94" ht="15" hidden="1">
      <c r="A98" s="39" t="s">
        <v>14</v>
      </c>
      <c r="B98" s="40" t="s">
        <v>15</v>
      </c>
      <c r="C98" s="41">
        <v>60000</v>
      </c>
      <c r="D98" s="41">
        <v>22421.08</v>
      </c>
      <c r="E98" s="42">
        <v>30000</v>
      </c>
      <c r="F98" s="38">
        <f t="shared" si="3"/>
        <v>0.3736846666666667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</row>
    <row r="99" spans="1:94" ht="15" hidden="1">
      <c r="A99" s="39" t="s">
        <v>16</v>
      </c>
      <c r="B99" s="40" t="s">
        <v>17</v>
      </c>
      <c r="C99" s="41">
        <v>3000</v>
      </c>
      <c r="D99" s="41">
        <v>0</v>
      </c>
      <c r="E99" s="42">
        <v>3000</v>
      </c>
      <c r="F99" s="38">
        <f t="shared" si="3"/>
        <v>0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</row>
    <row r="100" spans="1:94" ht="28.5" hidden="1">
      <c r="A100" s="39" t="s">
        <v>18</v>
      </c>
      <c r="B100" s="40" t="s">
        <v>19</v>
      </c>
      <c r="C100" s="41">
        <v>12400</v>
      </c>
      <c r="D100" s="41">
        <v>4749.95</v>
      </c>
      <c r="E100" s="42">
        <v>8200</v>
      </c>
      <c r="F100" s="38">
        <f aca="true" t="shared" si="4" ref="F100:F131">D100/C100</f>
        <v>0.38306048387096775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</row>
    <row r="101" spans="1:94" ht="15" hidden="1">
      <c r="A101" s="39" t="s">
        <v>20</v>
      </c>
      <c r="B101" s="40" t="s">
        <v>21</v>
      </c>
      <c r="C101" s="41">
        <v>137400</v>
      </c>
      <c r="D101" s="41">
        <v>53028.6</v>
      </c>
      <c r="E101" s="42">
        <v>96900</v>
      </c>
      <c r="F101" s="38">
        <f t="shared" si="4"/>
        <v>0.38594323144104803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</row>
    <row r="102" spans="1:94" ht="15" hidden="1">
      <c r="A102" s="39" t="s">
        <v>22</v>
      </c>
      <c r="B102" s="40" t="s">
        <v>23</v>
      </c>
      <c r="C102" s="41">
        <v>238300</v>
      </c>
      <c r="D102" s="41">
        <v>173750.03</v>
      </c>
      <c r="E102" s="42">
        <v>178800</v>
      </c>
      <c r="F102" s="38">
        <f t="shared" si="4"/>
        <v>0.7291230801510701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</row>
    <row r="103" spans="1:94" s="8" customFormat="1" ht="30">
      <c r="A103" s="37" t="s">
        <v>34</v>
      </c>
      <c r="B103" s="3" t="s">
        <v>35</v>
      </c>
      <c r="C103" s="4">
        <v>1200000</v>
      </c>
      <c r="D103" s="4">
        <f>D104</f>
        <v>476950</v>
      </c>
      <c r="E103" s="35">
        <v>476950</v>
      </c>
      <c r="F103" s="38">
        <f t="shared" si="4"/>
        <v>0.39745833333333336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</row>
    <row r="104" spans="1:94" ht="15">
      <c r="A104" s="39" t="s">
        <v>24</v>
      </c>
      <c r="B104" s="40" t="s">
        <v>25</v>
      </c>
      <c r="C104" s="41">
        <v>1200000</v>
      </c>
      <c r="D104" s="41">
        <v>476950</v>
      </c>
      <c r="E104" s="42">
        <v>476950</v>
      </c>
      <c r="F104" s="38">
        <f t="shared" si="4"/>
        <v>0.39745833333333336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</row>
    <row r="105" spans="1:94" s="8" customFormat="1" ht="15">
      <c r="A105" s="37" t="s">
        <v>36</v>
      </c>
      <c r="B105" s="3" t="s">
        <v>37</v>
      </c>
      <c r="C105" s="4">
        <v>50000</v>
      </c>
      <c r="D105" s="4">
        <f>D106</f>
        <v>20000</v>
      </c>
      <c r="E105" s="35">
        <v>20000</v>
      </c>
      <c r="F105" s="38">
        <f t="shared" si="4"/>
        <v>0.4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</row>
    <row r="106" spans="1:94" ht="15">
      <c r="A106" s="39" t="s">
        <v>14</v>
      </c>
      <c r="B106" s="40" t="s">
        <v>15</v>
      </c>
      <c r="C106" s="41">
        <v>50000</v>
      </c>
      <c r="D106" s="41">
        <v>20000</v>
      </c>
      <c r="E106" s="42">
        <v>20000</v>
      </c>
      <c r="F106" s="38">
        <f t="shared" si="4"/>
        <v>0.4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</row>
    <row r="107" spans="1:94" s="8" customFormat="1" ht="30">
      <c r="A107" s="50" t="s">
        <v>38</v>
      </c>
      <c r="B107" s="3" t="s">
        <v>39</v>
      </c>
      <c r="C107" s="4">
        <v>4542920</v>
      </c>
      <c r="D107" s="4">
        <f>D108+D109+D110</f>
        <v>4329820</v>
      </c>
      <c r="E107" s="35">
        <v>4329920</v>
      </c>
      <c r="F107" s="38">
        <f t="shared" si="4"/>
        <v>0.9530918440122212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</row>
    <row r="108" spans="1:94" s="10" customFormat="1" ht="42.75">
      <c r="A108" s="39" t="s">
        <v>40</v>
      </c>
      <c r="B108" s="40" t="s">
        <v>70</v>
      </c>
      <c r="C108" s="41">
        <v>115000</v>
      </c>
      <c r="D108" s="41">
        <v>0</v>
      </c>
      <c r="E108" s="42">
        <v>0</v>
      </c>
      <c r="F108" s="38">
        <f t="shared" si="4"/>
        <v>0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</row>
    <row r="109" spans="1:94" s="10" customFormat="1" ht="42.75">
      <c r="A109" s="39" t="s">
        <v>40</v>
      </c>
      <c r="B109" s="40" t="s">
        <v>71</v>
      </c>
      <c r="C109" s="41">
        <v>4418000</v>
      </c>
      <c r="D109" s="42">
        <v>4319900</v>
      </c>
      <c r="E109" s="42">
        <v>4320000</v>
      </c>
      <c r="F109" s="38">
        <f t="shared" si="4"/>
        <v>0.9777953825260299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</row>
    <row r="110" spans="1:94" s="10" customFormat="1" ht="42.75">
      <c r="A110" s="39" t="s">
        <v>40</v>
      </c>
      <c r="B110" s="40" t="s">
        <v>72</v>
      </c>
      <c r="C110" s="41">
        <v>9920</v>
      </c>
      <c r="D110" s="41">
        <v>9920</v>
      </c>
      <c r="E110" s="42">
        <v>9920</v>
      </c>
      <c r="F110" s="38">
        <f t="shared" si="4"/>
        <v>1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</row>
    <row r="111" spans="1:94" s="8" customFormat="1" ht="30">
      <c r="A111" s="50" t="s">
        <v>42</v>
      </c>
      <c r="B111" s="3" t="s">
        <v>43</v>
      </c>
      <c r="C111" s="4">
        <v>200000</v>
      </c>
      <c r="D111" s="4">
        <f>D112</f>
        <v>0</v>
      </c>
      <c r="E111" s="35">
        <v>0</v>
      </c>
      <c r="F111" s="38">
        <f t="shared" si="4"/>
        <v>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</row>
    <row r="112" spans="1:94" s="10" customFormat="1" ht="28.5">
      <c r="A112" s="39" t="s">
        <v>40</v>
      </c>
      <c r="B112" s="40" t="s">
        <v>41</v>
      </c>
      <c r="C112" s="41">
        <v>200000</v>
      </c>
      <c r="D112" s="42">
        <v>0</v>
      </c>
      <c r="E112" s="42">
        <v>0</v>
      </c>
      <c r="F112" s="38">
        <f t="shared" si="4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</row>
    <row r="113" spans="1:94" s="8" customFormat="1" ht="15">
      <c r="A113" s="50" t="s">
        <v>44</v>
      </c>
      <c r="B113" s="3" t="s">
        <v>45</v>
      </c>
      <c r="C113" s="4">
        <v>8485000</v>
      </c>
      <c r="D113" s="4">
        <f>D114+D115</f>
        <v>3993770.17</v>
      </c>
      <c r="E113" s="35">
        <v>4244952.14</v>
      </c>
      <c r="F113" s="38">
        <f t="shared" si="4"/>
        <v>0.4706859363582793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</row>
    <row r="114" spans="1:94" s="10" customFormat="1" ht="15">
      <c r="A114" s="39" t="s">
        <v>20</v>
      </c>
      <c r="B114" s="40" t="s">
        <v>21</v>
      </c>
      <c r="C114" s="41">
        <v>1500000</v>
      </c>
      <c r="D114" s="41">
        <v>938168.15</v>
      </c>
      <c r="E114" s="42">
        <v>1125000</v>
      </c>
      <c r="F114" s="38">
        <f t="shared" si="4"/>
        <v>0.6254454333333334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</row>
    <row r="115" spans="1:94" s="10" customFormat="1" ht="28.5">
      <c r="A115" s="39" t="s">
        <v>40</v>
      </c>
      <c r="B115" s="40" t="s">
        <v>41</v>
      </c>
      <c r="C115" s="41">
        <v>6985000</v>
      </c>
      <c r="D115" s="41">
        <v>3055602.02</v>
      </c>
      <c r="E115" s="42">
        <v>3119952.14</v>
      </c>
      <c r="F115" s="38">
        <f t="shared" si="4"/>
        <v>0.4374519713672155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</row>
    <row r="116" spans="1:94" s="8" customFormat="1" ht="30">
      <c r="A116" s="50" t="s">
        <v>46</v>
      </c>
      <c r="B116" s="3" t="s">
        <v>47</v>
      </c>
      <c r="C116" s="4">
        <v>1322600</v>
      </c>
      <c r="D116" s="4">
        <f>D117+D118+D119+D120+D121+D122</f>
        <v>617076.35</v>
      </c>
      <c r="E116" s="35">
        <v>937900</v>
      </c>
      <c r="F116" s="38">
        <f t="shared" si="4"/>
        <v>0.4665630954181158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</row>
    <row r="117" spans="1:94" ht="15">
      <c r="A117" s="39" t="s">
        <v>8</v>
      </c>
      <c r="B117" s="40" t="s">
        <v>9</v>
      </c>
      <c r="C117" s="41">
        <v>875324</v>
      </c>
      <c r="D117" s="42">
        <v>439120.7</v>
      </c>
      <c r="E117" s="42">
        <v>629104</v>
      </c>
      <c r="F117" s="38">
        <f t="shared" si="4"/>
        <v>0.5016664686447533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</row>
    <row r="118" spans="1:94" ht="15">
      <c r="A118" s="39" t="s">
        <v>10</v>
      </c>
      <c r="B118" s="40" t="s">
        <v>11</v>
      </c>
      <c r="C118" s="41">
        <v>257911</v>
      </c>
      <c r="D118" s="42">
        <v>94350.49</v>
      </c>
      <c r="E118" s="42">
        <v>168531</v>
      </c>
      <c r="F118" s="38">
        <f t="shared" si="4"/>
        <v>0.3658257693545448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</row>
    <row r="119" spans="1:94" ht="28.5">
      <c r="A119" s="39" t="s">
        <v>12</v>
      </c>
      <c r="B119" s="40" t="s">
        <v>13</v>
      </c>
      <c r="C119" s="41">
        <v>2970</v>
      </c>
      <c r="D119" s="42">
        <v>0</v>
      </c>
      <c r="E119" s="42">
        <v>2970</v>
      </c>
      <c r="F119" s="38">
        <f t="shared" si="4"/>
        <v>0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</row>
    <row r="120" spans="1:94" ht="15">
      <c r="A120" s="39" t="s">
        <v>14</v>
      </c>
      <c r="B120" s="40" t="s">
        <v>15</v>
      </c>
      <c r="C120" s="41">
        <v>5195</v>
      </c>
      <c r="D120" s="42">
        <v>1601.96</v>
      </c>
      <c r="E120" s="42">
        <v>5195</v>
      </c>
      <c r="F120" s="38">
        <f t="shared" si="4"/>
        <v>0.30836573628488934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</row>
    <row r="121" spans="1:94" ht="28.5">
      <c r="A121" s="39" t="s">
        <v>18</v>
      </c>
      <c r="B121" s="40" t="s">
        <v>19</v>
      </c>
      <c r="C121" s="41">
        <v>3200</v>
      </c>
      <c r="D121" s="42">
        <v>603.2</v>
      </c>
      <c r="E121" s="42">
        <v>2100</v>
      </c>
      <c r="F121" s="38">
        <f t="shared" si="4"/>
        <v>0.1885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</row>
    <row r="122" spans="1:94" ht="15">
      <c r="A122" s="39" t="s">
        <v>48</v>
      </c>
      <c r="B122" s="40" t="s">
        <v>49</v>
      </c>
      <c r="C122" s="41">
        <v>178000</v>
      </c>
      <c r="D122" s="42">
        <v>81400</v>
      </c>
      <c r="E122" s="42">
        <v>130000</v>
      </c>
      <c r="F122" s="38">
        <f t="shared" si="4"/>
        <v>0.45730337078651684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</row>
    <row r="123" spans="1:94" s="8" customFormat="1" ht="30">
      <c r="A123" s="50" t="s">
        <v>50</v>
      </c>
      <c r="B123" s="3" t="s">
        <v>51</v>
      </c>
      <c r="C123" s="4">
        <v>715000</v>
      </c>
      <c r="D123" s="4">
        <f>D124+D125+D126</f>
        <v>88915</v>
      </c>
      <c r="E123" s="35">
        <v>91915</v>
      </c>
      <c r="F123" s="38">
        <f t="shared" si="4"/>
        <v>0.12435664335664336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</row>
    <row r="124" spans="1:94" ht="28.5">
      <c r="A124" s="39" t="s">
        <v>12</v>
      </c>
      <c r="B124" s="40" t="s">
        <v>13</v>
      </c>
      <c r="C124" s="41">
        <v>196000</v>
      </c>
      <c r="D124" s="41">
        <v>2915</v>
      </c>
      <c r="E124" s="42">
        <v>5915</v>
      </c>
      <c r="F124" s="38">
        <f t="shared" si="4"/>
        <v>0.014872448979591836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</row>
    <row r="125" spans="1:94" ht="15">
      <c r="A125" s="39" t="s">
        <v>14</v>
      </c>
      <c r="B125" s="40" t="s">
        <v>15</v>
      </c>
      <c r="C125" s="41">
        <v>66000</v>
      </c>
      <c r="D125" s="41">
        <v>1000</v>
      </c>
      <c r="E125" s="42">
        <v>1000</v>
      </c>
      <c r="F125" s="38">
        <f t="shared" si="4"/>
        <v>0.015151515151515152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</row>
    <row r="126" spans="1:94" ht="42.75">
      <c r="A126" s="39" t="s">
        <v>52</v>
      </c>
      <c r="B126" s="40" t="s">
        <v>53</v>
      </c>
      <c r="C126" s="41">
        <v>453000</v>
      </c>
      <c r="D126" s="41">
        <v>85000</v>
      </c>
      <c r="E126" s="42">
        <v>85000</v>
      </c>
      <c r="F126" s="38">
        <f t="shared" si="4"/>
        <v>0.18763796909492272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</row>
    <row r="127" spans="1:94" s="8" customFormat="1" ht="30">
      <c r="A127" s="50" t="s">
        <v>54</v>
      </c>
      <c r="B127" s="3" t="s">
        <v>55</v>
      </c>
      <c r="C127" s="4">
        <v>540000</v>
      </c>
      <c r="D127" s="4">
        <f>D128</f>
        <v>289716.1</v>
      </c>
      <c r="E127" s="35">
        <v>289971.59</v>
      </c>
      <c r="F127" s="38">
        <f t="shared" si="4"/>
        <v>0.5365112962962962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</row>
    <row r="128" spans="1:94" s="10" customFormat="1" ht="28.5">
      <c r="A128" s="39" t="s">
        <v>40</v>
      </c>
      <c r="B128" s="40" t="s">
        <v>41</v>
      </c>
      <c r="C128" s="41">
        <v>540000</v>
      </c>
      <c r="D128" s="41">
        <v>289716.1</v>
      </c>
      <c r="E128" s="42">
        <v>289971.59</v>
      </c>
      <c r="F128" s="38">
        <f t="shared" si="4"/>
        <v>0.5365112962962962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</row>
    <row r="129" spans="1:94" s="8" customFormat="1" ht="30">
      <c r="A129" s="50" t="s">
        <v>56</v>
      </c>
      <c r="B129" s="3" t="s">
        <v>57</v>
      </c>
      <c r="C129" s="4">
        <v>302000</v>
      </c>
      <c r="D129" s="4">
        <f>D130+D131+D132</f>
        <v>129950.1</v>
      </c>
      <c r="E129" s="35">
        <v>129950.1</v>
      </c>
      <c r="F129" s="38">
        <f t="shared" si="4"/>
        <v>0.43029834437086095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</row>
    <row r="130" spans="1:94" ht="28.5">
      <c r="A130" s="39" t="s">
        <v>12</v>
      </c>
      <c r="B130" s="40" t="s">
        <v>13</v>
      </c>
      <c r="C130" s="41">
        <v>220000</v>
      </c>
      <c r="D130" s="41">
        <v>72950.1</v>
      </c>
      <c r="E130" s="42">
        <v>72950.1</v>
      </c>
      <c r="F130" s="38">
        <f t="shared" si="4"/>
        <v>0.33159136363636366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</row>
    <row r="131" spans="1:94" ht="15">
      <c r="A131" s="39" t="s">
        <v>14</v>
      </c>
      <c r="B131" s="40" t="s">
        <v>15</v>
      </c>
      <c r="C131" s="41">
        <v>10000</v>
      </c>
      <c r="D131" s="41">
        <v>0</v>
      </c>
      <c r="E131" s="42">
        <v>0</v>
      </c>
      <c r="F131" s="38">
        <f t="shared" si="4"/>
        <v>0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</row>
    <row r="132" spans="1:94" ht="42.75">
      <c r="A132" s="39" t="s">
        <v>52</v>
      </c>
      <c r="B132" s="40" t="s">
        <v>53</v>
      </c>
      <c r="C132" s="41">
        <v>72000</v>
      </c>
      <c r="D132" s="41">
        <v>57000</v>
      </c>
      <c r="E132" s="42">
        <v>57000</v>
      </c>
      <c r="F132" s="38">
        <f aca="true" t="shared" si="5" ref="F132:F140">D132/C132</f>
        <v>0.7916666666666666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</row>
    <row r="133" spans="1:94" s="8" customFormat="1" ht="15">
      <c r="A133" s="50" t="s">
        <v>58</v>
      </c>
      <c r="B133" s="3" t="s">
        <v>37</v>
      </c>
      <c r="C133" s="4">
        <v>678000</v>
      </c>
      <c r="D133" s="4">
        <f>D134</f>
        <v>231281.15</v>
      </c>
      <c r="E133" s="35">
        <v>241758.06</v>
      </c>
      <c r="F133" s="38">
        <f t="shared" si="5"/>
        <v>0.3411226401179941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</row>
    <row r="134" spans="1:94" s="10" customFormat="1" ht="28.5">
      <c r="A134" s="39" t="s">
        <v>40</v>
      </c>
      <c r="B134" s="40" t="s">
        <v>41</v>
      </c>
      <c r="C134" s="41">
        <v>678000</v>
      </c>
      <c r="D134" s="41">
        <v>231281.15</v>
      </c>
      <c r="E134" s="42">
        <v>241758.06</v>
      </c>
      <c r="F134" s="38">
        <f t="shared" si="5"/>
        <v>0.3411226401179941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</row>
    <row r="135" spans="1:94" s="8" customFormat="1" ht="15">
      <c r="A135" s="50" t="s">
        <v>59</v>
      </c>
      <c r="B135" s="3" t="s">
        <v>37</v>
      </c>
      <c r="C135" s="4">
        <v>1659900</v>
      </c>
      <c r="D135" s="4">
        <f>D136+D137+D138+D139</f>
        <v>284891.9</v>
      </c>
      <c r="E135" s="35">
        <v>704305.9</v>
      </c>
      <c r="F135" s="38">
        <f t="shared" si="5"/>
        <v>0.17163196578107115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</row>
    <row r="136" spans="1:94" ht="28.5">
      <c r="A136" s="39" t="s">
        <v>12</v>
      </c>
      <c r="B136" s="40" t="s">
        <v>13</v>
      </c>
      <c r="C136" s="41">
        <v>100000</v>
      </c>
      <c r="D136" s="41">
        <v>0</v>
      </c>
      <c r="E136" s="42">
        <v>0</v>
      </c>
      <c r="F136" s="38">
        <f t="shared" si="5"/>
        <v>0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</row>
    <row r="137" spans="1:94" ht="15">
      <c r="A137" s="39" t="s">
        <v>14</v>
      </c>
      <c r="B137" s="40" t="s">
        <v>15</v>
      </c>
      <c r="C137" s="41">
        <v>799900</v>
      </c>
      <c r="D137" s="41">
        <v>224891.9</v>
      </c>
      <c r="E137" s="42">
        <v>539623.9</v>
      </c>
      <c r="F137" s="38">
        <f t="shared" si="5"/>
        <v>0.281150018752344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</row>
    <row r="138" spans="1:94" ht="42.75">
      <c r="A138" s="39" t="s">
        <v>52</v>
      </c>
      <c r="B138" s="40" t="s">
        <v>53</v>
      </c>
      <c r="C138" s="41">
        <v>60000</v>
      </c>
      <c r="D138" s="41">
        <v>60000</v>
      </c>
      <c r="E138" s="42">
        <v>60000</v>
      </c>
      <c r="F138" s="38">
        <f t="shared" si="5"/>
        <v>1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</row>
    <row r="139" spans="1:94" ht="28.5">
      <c r="A139" s="39" t="s">
        <v>40</v>
      </c>
      <c r="B139" s="40" t="s">
        <v>41</v>
      </c>
      <c r="C139" s="41">
        <v>700000</v>
      </c>
      <c r="D139" s="41">
        <v>0</v>
      </c>
      <c r="E139" s="42">
        <v>104682</v>
      </c>
      <c r="F139" s="38">
        <f t="shared" si="5"/>
        <v>0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</row>
    <row r="140" spans="1:94" s="13" customFormat="1" ht="15">
      <c r="A140" s="12" t="s">
        <v>60</v>
      </c>
      <c r="B140" s="3" t="s">
        <v>61</v>
      </c>
      <c r="C140" s="4">
        <v>50794120</v>
      </c>
      <c r="D140" s="4">
        <f>D4+D15+D103+D105+D107+D111+D113+D116+D123+D127+D129+D133+D135</f>
        <v>26296420.89</v>
      </c>
      <c r="E140" s="35">
        <v>31681037.31</v>
      </c>
      <c r="F140" s="38">
        <f t="shared" si="5"/>
        <v>0.5177060039626634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</row>
    <row r="141" spans="7:94" ht="12" customHeight="1"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</row>
    <row r="142" spans="2:94" ht="30">
      <c r="B142" s="55" t="s">
        <v>75</v>
      </c>
      <c r="C142" s="55"/>
      <c r="D142" s="56" t="s">
        <v>79</v>
      </c>
      <c r="F142" s="1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</row>
    <row r="143" spans="7:94" ht="12.75"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</row>
    <row r="144" spans="7:94" ht="12.75"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</row>
    <row r="145" spans="7:94" ht="12.75"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</row>
    <row r="146" spans="7:94" ht="12.75"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</row>
    <row r="147" spans="7:94" ht="12.75"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</row>
    <row r="148" spans="7:94" ht="12.75"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</row>
    <row r="149" spans="7:94" ht="12.75"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</row>
    <row r="150" spans="7:94" ht="12.75"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</row>
    <row r="151" spans="7:94" ht="12.75"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</row>
    <row r="152" spans="7:94" ht="12.75"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</row>
    <row r="153" spans="7:94" ht="12.75"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</row>
    <row r="154" spans="7:94" ht="12.75"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</row>
    <row r="155" spans="7:94" ht="12.75"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</row>
    <row r="156" spans="7:94" ht="12.75"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</row>
    <row r="157" spans="7:94" ht="12.75"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</row>
    <row r="158" spans="7:94" ht="12.75"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</row>
    <row r="159" spans="7:94" ht="12.75"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</row>
    <row r="160" spans="7:94" ht="12.75"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</row>
    <row r="161" spans="7:94" ht="12.75"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</row>
    <row r="162" spans="7:94" ht="12.75"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</row>
    <row r="163" spans="7:94" ht="12.75"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</row>
    <row r="164" spans="7:94" ht="12.75"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</row>
    <row r="165" spans="7:94" ht="12.75"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</row>
    <row r="166" spans="7:94" ht="12.75"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</row>
    <row r="167" spans="7:94" ht="12.75"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</row>
    <row r="168" spans="7:94" ht="12.75"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</row>
    <row r="169" spans="7:94" ht="12.75"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</row>
    <row r="170" spans="7:94" ht="12.75"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</row>
    <row r="171" spans="7:94" ht="12.75"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</row>
    <row r="176" ht="4.5" customHeight="1"/>
    <row r="177" ht="12" customHeight="1">
      <c r="E177" s="36" t="s">
        <v>62</v>
      </c>
    </row>
  </sheetData>
  <sheetProtection/>
  <mergeCells count="3">
    <mergeCell ref="A1:F1"/>
    <mergeCell ref="A2:F2"/>
    <mergeCell ref="B142:C142"/>
  </mergeCells>
  <printOptions/>
  <pageMargins left="0.2" right="0.25" top="0.45694444444444443" bottom="0.25" header="0.5" footer="0.5"/>
  <pageSetup fitToHeight="2" fitToWidth="1" horizontalDpi="600" verticalDpi="600" orientation="portrait" paperSize="9" r:id="rId1"/>
  <rowBreaks count="1" manualBreakCount="1">
    <brk id="142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</dc:creator>
  <cp:keywords/>
  <dc:description/>
  <cp:lastModifiedBy>Elite</cp:lastModifiedBy>
  <cp:lastPrinted>2016-08-22T12:44:22Z</cp:lastPrinted>
  <dcterms:created xsi:type="dcterms:W3CDTF">2016-07-22T06:32:00Z</dcterms:created>
  <dcterms:modified xsi:type="dcterms:W3CDTF">2016-08-22T12:45:05Z</dcterms:modified>
  <cp:category/>
  <cp:version/>
  <cp:contentType/>
  <cp:contentStatus/>
</cp:coreProperties>
</file>