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1"/>
  </bookViews>
  <sheets>
    <sheet name="Лист1" sheetId="1" r:id="rId1"/>
    <sheet name="Лист1 (без ДНЗ)" sheetId="2" r:id="rId2"/>
  </sheets>
  <definedNames/>
  <calcPr fullCalcOnLoad="1"/>
</workbook>
</file>

<file path=xl/sharedStrings.xml><?xml version="1.0" encoding="utf-8"?>
<sst xmlns="http://schemas.openxmlformats.org/spreadsheetml/2006/main" count="436" uniqueCount="78">
  <si>
    <t>Аналіз фінансування установ на 31.12.2015</t>
  </si>
  <si>
    <t>Загальний фонд</t>
  </si>
  <si>
    <t>Код</t>
  </si>
  <si>
    <t xml:space="preserve"> Показник</t>
  </si>
  <si>
    <t>Скоригований план на рік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</si>
  <si>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</si>
  <si>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</si>
  <si>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</si>
  <si>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</si>
  <si>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</si>
  <si>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</si>
  <si>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</si>
  <si>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</si>
  <si>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</si>
  <si>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</si>
  <si>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</si>
  <si>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</si>
  <si>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</si>
  <si>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</si>
  <si>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</si>
  <si>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</si>
  <si>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</si>
  <si>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</si>
  <si>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2730</t>
  </si>
  <si>
    <t>Інші виплати населенню</t>
  </si>
  <si>
    <t>2800</t>
  </si>
  <si>
    <t>Інші поточні видатки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</si>
  <si>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</si>
  <si>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</si>
  <si>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</si>
  <si>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</si>
  <si>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</si>
  <si>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</si>
  <si>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090412</t>
  </si>
  <si>
    <t>Інші видатки на соціальний захист населення</t>
  </si>
  <si>
    <t>091106</t>
  </si>
  <si>
    <t>Інші видатки</t>
  </si>
  <si>
    <t>100103</t>
  </si>
  <si>
    <t>Дотація житлово-комунальному господарству</t>
  </si>
  <si>
    <t>2610</t>
  </si>
  <si>
    <t>Субсидії та поточні трансферти підприємствам (установам, організаціям)</t>
  </si>
  <si>
    <t>100203</t>
  </si>
  <si>
    <t>Благоустрій міст, сіл, селищ</t>
  </si>
  <si>
    <t>110204</t>
  </si>
  <si>
    <t>Палаци і будинки культури, клуби та інші заклади клубного типу</t>
  </si>
  <si>
    <t>2275</t>
  </si>
  <si>
    <t>Оплата інших енергоносіїв</t>
  </si>
  <si>
    <t>110502</t>
  </si>
  <si>
    <t>Інші культурно-освітні заклади та заходи</t>
  </si>
  <si>
    <t>2282</t>
  </si>
  <si>
    <t>Окремі заходи по реалізації державних (регіональних) програм, не віднесені до заходів розвитку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</si>
  <si>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</si>
  <si>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</si>
  <si>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</si>
  <si>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</si>
  <si>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130112</t>
  </si>
  <si>
    <t>250203</t>
  </si>
  <si>
    <t>Проведення виборів депутатів місцевих рад та сільських, селищних, міських голів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</si>
  <si>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</si>
  <si>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</si>
  <si>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</si>
  <si>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</si>
  <si>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250404</t>
  </si>
  <si>
    <t xml:space="preserve"> </t>
  </si>
  <si>
    <t xml:space="preserve">Усього </t>
  </si>
  <si>
    <t>Зав. фінансово-економічним відділом</t>
  </si>
  <si>
    <t>ДНЗ (дитячий садок) "Лісова казка"</t>
  </si>
  <si>
    <t>ДНЗ "Спадкоємець"</t>
  </si>
  <si>
    <t>ДНЗ (ясла-садок) "Даринка"</t>
  </si>
  <si>
    <t>ДНЗ №4 Берізка</t>
  </si>
  <si>
    <t>ДНЗ ясла-садок "Іскорка"</t>
  </si>
  <si>
    <t>ДНЗ-ЦРД "Джерельце"</t>
  </si>
  <si>
    <t>ДНЗ(ясла-садок)"Казка"</t>
  </si>
  <si>
    <t>Балуєва О.М.</t>
  </si>
  <si>
    <t xml:space="preserve">% Вик. </t>
  </si>
  <si>
    <t>Профінансовано за звітний період</t>
  </si>
  <si>
    <t>Провідний спеціаліст відділу фінансів, економічного розвитку та торгівлі</t>
  </si>
  <si>
    <t>Т.Т.Клєпікова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</si>
</sst>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3">
    <font>
      <sz val="10"/>
      <name val="Arial Cyr"/>
      <family val="0"/>
    </font>
    <font>
      <sz val="8"/>
      <name val="Arial Cyr"/>
      <family val="0"/>
    </font>
    <font>
      <b/>
      <sz val="18"/>
      <name val="Times New Roman Cyr"/>
      <family val="0"/>
    </font>
    <font>
      <sz val="14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12"/>
      <name val="Arial Cyr"/>
      <family val="0"/>
    </font>
    <font>
      <sz val="12"/>
      <color indexed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2" fontId="11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2" fontId="5" fillId="0" borderId="4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 quotePrefix="1">
      <alignment horizontal="left" vertical="top" wrapText="1"/>
    </xf>
    <xf numFmtId="0" fontId="6" fillId="0" borderId="8" xfId="0" applyNumberFormat="1" applyFont="1" applyBorder="1" applyAlignment="1" quotePrefix="1">
      <alignment horizontal="left" vertical="top" wrapText="1"/>
    </xf>
    <xf numFmtId="0" fontId="7" fillId="0" borderId="8" xfId="0" applyNumberFormat="1" applyFont="1" applyBorder="1" applyAlignment="1" quotePrefix="1">
      <alignment horizontal="left" vertical="top" wrapText="1"/>
    </xf>
    <xf numFmtId="0" fontId="5" fillId="0" borderId="8" xfId="0" applyNumberFormat="1" applyFont="1" applyBorder="1" applyAlignment="1" quotePrefix="1">
      <alignment horizontal="left" vertical="top" wrapText="1"/>
    </xf>
    <xf numFmtId="0" fontId="6" fillId="0" borderId="9" xfId="0" applyNumberFormat="1" applyFont="1" applyBorder="1" applyAlignment="1" quotePrefix="1">
      <alignment horizontal="left" vertical="top" wrapText="1"/>
    </xf>
    <xf numFmtId="164" fontId="5" fillId="0" borderId="10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4"/>
  <sheetViews>
    <sheetView showGridLines="0" workbookViewId="0" topLeftCell="A145">
      <selection activeCell="F153" sqref="F153"/>
    </sheetView>
  </sheetViews>
  <sheetFormatPr defaultColWidth="9.00390625" defaultRowHeight="12.75"/>
  <cols>
    <col min="1" max="1" width="9.00390625" style="0" customWidth="1"/>
    <col min="2" max="2" width="47.625" style="0" customWidth="1"/>
    <col min="3" max="3" width="18.875" style="0" customWidth="1"/>
    <col min="4" max="4" width="17.875" style="0" customWidth="1"/>
    <col min="5" max="5" width="12.00390625" style="0" customWidth="1"/>
  </cols>
  <sheetData>
    <row r="1" ht="18" customHeight="1"/>
    <row r="2" spans="1:5" ht="32.25" customHeight="1">
      <c r="A2" s="33" t="s">
        <v>0</v>
      </c>
      <c r="B2" s="33"/>
      <c r="C2" s="33"/>
      <c r="D2" s="33"/>
      <c r="E2" s="33"/>
    </row>
    <row r="3" spans="1:5" ht="24" customHeight="1" thickBot="1">
      <c r="A3" s="34" t="s">
        <v>1</v>
      </c>
      <c r="B3" s="34"/>
      <c r="C3" s="34"/>
      <c r="D3" s="34"/>
      <c r="E3" s="34"/>
    </row>
    <row r="4" spans="1:5" ht="47.25">
      <c r="A4" s="20" t="s">
        <v>2</v>
      </c>
      <c r="B4" s="21" t="s">
        <v>3</v>
      </c>
      <c r="C4" s="22" t="s">
        <v>4</v>
      </c>
      <c r="D4" s="22" t="s">
        <v>75</v>
      </c>
      <c r="E4" s="23" t="s">
        <v>74</v>
      </c>
    </row>
    <row r="5" spans="1:5" ht="15.75">
      <c r="A5" s="24" t="s">
        <v>5</v>
      </c>
      <c r="B5" s="2" t="s">
        <v>6</v>
      </c>
      <c r="C5" s="3">
        <f>C6+C7+C8+C9+C10+C11+C12+C13+C14+C15</f>
        <v>7251280</v>
      </c>
      <c r="D5" s="3">
        <f>D6+D7+D8+D9+D10+D11+D12+D13+D14+D15</f>
        <v>6442659.029999998</v>
      </c>
      <c r="E5" s="29">
        <f>D5/C5</f>
        <v>0.8884857611345857</v>
      </c>
    </row>
    <row r="6" spans="1:5" ht="15.75">
      <c r="A6" s="25" t="s">
        <v>7</v>
      </c>
      <c r="B6" s="4" t="s">
        <v>8</v>
      </c>
      <c r="C6" s="5">
        <v>4086000</v>
      </c>
      <c r="D6" s="5">
        <v>3852198.48</v>
      </c>
      <c r="E6" s="29">
        <f aca="true" t="shared" si="0" ref="E6:E69">D6/C6</f>
        <v>0.9427798531571219</v>
      </c>
    </row>
    <row r="7" spans="1:5" ht="15.75">
      <c r="A7" s="25" t="s">
        <v>9</v>
      </c>
      <c r="B7" s="4" t="s">
        <v>10</v>
      </c>
      <c r="C7" s="5">
        <v>1487780</v>
      </c>
      <c r="D7" s="5">
        <v>1416014.04</v>
      </c>
      <c r="E7" s="29">
        <f t="shared" si="0"/>
        <v>0.9517630563658606</v>
      </c>
    </row>
    <row r="8" spans="1:5" ht="30">
      <c r="A8" s="25" t="s">
        <v>11</v>
      </c>
      <c r="B8" s="4" t="s">
        <v>12</v>
      </c>
      <c r="C8" s="5">
        <v>552000</v>
      </c>
      <c r="D8" s="5">
        <v>538898.92</v>
      </c>
      <c r="E8" s="29">
        <f t="shared" si="0"/>
        <v>0.9762661594202899</v>
      </c>
    </row>
    <row r="9" spans="1:5" ht="15.75">
      <c r="A9" s="25" t="s">
        <v>13</v>
      </c>
      <c r="B9" s="4" t="s">
        <v>14</v>
      </c>
      <c r="C9" s="5">
        <v>320000</v>
      </c>
      <c r="D9" s="5">
        <v>240913.81</v>
      </c>
      <c r="E9" s="29">
        <f t="shared" si="0"/>
        <v>0.75285565625</v>
      </c>
    </row>
    <row r="10" spans="1:5" ht="15.75">
      <c r="A10" s="25" t="s">
        <v>15</v>
      </c>
      <c r="B10" s="4" t="s">
        <v>16</v>
      </c>
      <c r="C10" s="5">
        <v>15000</v>
      </c>
      <c r="D10" s="5">
        <v>1022</v>
      </c>
      <c r="E10" s="29">
        <f t="shared" si="0"/>
        <v>0.06813333333333334</v>
      </c>
    </row>
    <row r="11" spans="1:5" ht="30">
      <c r="A11" s="25" t="s">
        <v>17</v>
      </c>
      <c r="B11" s="4" t="s">
        <v>18</v>
      </c>
      <c r="C11" s="5">
        <v>3000</v>
      </c>
      <c r="D11" s="5">
        <v>2077.6</v>
      </c>
      <c r="E11" s="29">
        <f t="shared" si="0"/>
        <v>0.6925333333333333</v>
      </c>
    </row>
    <row r="12" spans="1:5" ht="15.75">
      <c r="A12" s="25" t="s">
        <v>19</v>
      </c>
      <c r="B12" s="4" t="s">
        <v>20</v>
      </c>
      <c r="C12" s="5">
        <v>400000</v>
      </c>
      <c r="D12" s="5">
        <v>165877.09</v>
      </c>
      <c r="E12" s="29">
        <f t="shared" si="0"/>
        <v>0.414692725</v>
      </c>
    </row>
    <row r="13" spans="1:5" ht="15.75">
      <c r="A13" s="25" t="s">
        <v>21</v>
      </c>
      <c r="B13" s="4" t="s">
        <v>22</v>
      </c>
      <c r="C13" s="5">
        <v>350000</v>
      </c>
      <c r="D13" s="5">
        <v>198821.7</v>
      </c>
      <c r="E13" s="29">
        <f t="shared" si="0"/>
        <v>0.5680620000000001</v>
      </c>
    </row>
    <row r="14" spans="1:5" ht="15.75">
      <c r="A14" s="25" t="s">
        <v>23</v>
      </c>
      <c r="B14" s="4" t="s">
        <v>24</v>
      </c>
      <c r="C14" s="5">
        <v>7500</v>
      </c>
      <c r="D14" s="5">
        <v>3750</v>
      </c>
      <c r="E14" s="29">
        <f t="shared" si="0"/>
        <v>0.5</v>
      </c>
    </row>
    <row r="15" spans="1:5" ht="15.75">
      <c r="A15" s="25" t="s">
        <v>25</v>
      </c>
      <c r="B15" s="4" t="s">
        <v>26</v>
      </c>
      <c r="C15" s="5">
        <v>30000</v>
      </c>
      <c r="D15" s="5">
        <v>23085.39</v>
      </c>
      <c r="E15" s="29">
        <f t="shared" si="0"/>
        <v>0.769513</v>
      </c>
    </row>
    <row r="16" spans="1:5" ht="24.75" customHeight="1">
      <c r="A16" s="24" t="s">
        <v>27</v>
      </c>
      <c r="B16" s="2" t="s">
        <v>28</v>
      </c>
      <c r="C16" s="3">
        <f>C17+C18+C19+C20+C21+C22+C23+C24+C25+C26+C27</f>
        <v>23008911.54</v>
      </c>
      <c r="D16" s="3">
        <f>D17+D18+D19+D20+D21+D22+D23+D24+D25+D26+D27</f>
        <v>21949396.97</v>
      </c>
      <c r="E16" s="29">
        <f t="shared" si="0"/>
        <v>0.9539519908119912</v>
      </c>
    </row>
    <row r="17" spans="1:5" ht="15.75">
      <c r="A17" s="25" t="s">
        <v>7</v>
      </c>
      <c r="B17" s="4" t="s">
        <v>8</v>
      </c>
      <c r="C17" s="5">
        <f aca="true" t="shared" si="1" ref="C17:D19">C29+C41+C53+C65+C77+C89+C101</f>
        <v>11332856</v>
      </c>
      <c r="D17" s="5">
        <f t="shared" si="1"/>
        <v>11272012.01</v>
      </c>
      <c r="E17" s="29">
        <f t="shared" si="0"/>
        <v>0.9946311865252677</v>
      </c>
    </row>
    <row r="18" spans="1:5" ht="15.75">
      <c r="A18" s="25" t="s">
        <v>9</v>
      </c>
      <c r="B18" s="4" t="s">
        <v>10</v>
      </c>
      <c r="C18" s="5">
        <f t="shared" si="1"/>
        <v>4189956</v>
      </c>
      <c r="D18" s="5">
        <f t="shared" si="1"/>
        <v>4177195.62</v>
      </c>
      <c r="E18" s="29">
        <f t="shared" si="0"/>
        <v>0.9969545312647675</v>
      </c>
    </row>
    <row r="19" spans="1:5" ht="30">
      <c r="A19" s="25" t="s">
        <v>11</v>
      </c>
      <c r="B19" s="4" t="s">
        <v>12</v>
      </c>
      <c r="C19" s="5">
        <f t="shared" si="1"/>
        <v>255682</v>
      </c>
      <c r="D19" s="5">
        <f t="shared" si="1"/>
        <v>239136.1</v>
      </c>
      <c r="E19" s="29">
        <f t="shared" si="0"/>
        <v>0.935287192684663</v>
      </c>
    </row>
    <row r="20" spans="1:5" ht="30">
      <c r="A20" s="25" t="s">
        <v>29</v>
      </c>
      <c r="B20" s="4" t="s">
        <v>30</v>
      </c>
      <c r="C20" s="5">
        <f>C32+C44+C56+C68+C80+C104+C92</f>
        <v>28000</v>
      </c>
      <c r="D20" s="5">
        <f>D32+D44+D56+D68+D80+D104+D92</f>
        <v>27084.23</v>
      </c>
      <c r="E20" s="29">
        <f t="shared" si="0"/>
        <v>0.9672939285714286</v>
      </c>
    </row>
    <row r="21" spans="1:5" ht="15.75">
      <c r="A21" s="25" t="s">
        <v>31</v>
      </c>
      <c r="B21" s="4" t="s">
        <v>32</v>
      </c>
      <c r="C21" s="5">
        <f aca="true" t="shared" si="2" ref="C21:D26">C33+C45+C57+C69+C81+C93+C105</f>
        <v>3059827.02</v>
      </c>
      <c r="D21" s="5">
        <f t="shared" si="2"/>
        <v>2656345.99</v>
      </c>
      <c r="E21" s="29">
        <f t="shared" si="0"/>
        <v>0.8681360000540161</v>
      </c>
    </row>
    <row r="22" spans="1:5" ht="15.75">
      <c r="A22" s="25" t="s">
        <v>13</v>
      </c>
      <c r="B22" s="4" t="s">
        <v>14</v>
      </c>
      <c r="C22" s="5">
        <f t="shared" si="2"/>
        <v>734307.1699999999</v>
      </c>
      <c r="D22" s="5">
        <f t="shared" si="2"/>
        <v>525919.5800000001</v>
      </c>
      <c r="E22" s="29">
        <f t="shared" si="0"/>
        <v>0.7162119634484846</v>
      </c>
    </row>
    <row r="23" spans="1:5" ht="15.75">
      <c r="A23" s="25" t="s">
        <v>15</v>
      </c>
      <c r="B23" s="4" t="s">
        <v>16</v>
      </c>
      <c r="C23" s="5">
        <f t="shared" si="2"/>
        <v>47600</v>
      </c>
      <c r="D23" s="5">
        <f t="shared" si="2"/>
        <v>8112.749999999999</v>
      </c>
      <c r="E23" s="29">
        <f t="shared" si="0"/>
        <v>0.1704359243697479</v>
      </c>
    </row>
    <row r="24" spans="1:5" ht="30">
      <c r="A24" s="25" t="s">
        <v>17</v>
      </c>
      <c r="B24" s="4" t="s">
        <v>18</v>
      </c>
      <c r="C24" s="5">
        <f t="shared" si="2"/>
        <v>139313.32</v>
      </c>
      <c r="D24" s="5">
        <f t="shared" si="2"/>
        <v>121139.7</v>
      </c>
      <c r="E24" s="29">
        <f t="shared" si="0"/>
        <v>0.8695485830069946</v>
      </c>
    </row>
    <row r="25" spans="1:5" ht="15.75">
      <c r="A25" s="25" t="s">
        <v>19</v>
      </c>
      <c r="B25" s="4" t="s">
        <v>20</v>
      </c>
      <c r="C25" s="5">
        <f t="shared" si="2"/>
        <v>502000</v>
      </c>
      <c r="D25" s="5">
        <f t="shared" si="2"/>
        <v>449111.32</v>
      </c>
      <c r="E25" s="29">
        <f t="shared" si="0"/>
        <v>0.8946440637450199</v>
      </c>
    </row>
    <row r="26" spans="1:5" ht="15.75">
      <c r="A26" s="25" t="s">
        <v>21</v>
      </c>
      <c r="B26" s="4" t="s">
        <v>22</v>
      </c>
      <c r="C26" s="5">
        <f t="shared" si="2"/>
        <v>2702432.03</v>
      </c>
      <c r="D26" s="5">
        <f t="shared" si="2"/>
        <v>2456405.9899999998</v>
      </c>
      <c r="E26" s="29">
        <f t="shared" si="0"/>
        <v>0.9089612477691067</v>
      </c>
    </row>
    <row r="27" spans="1:5" ht="15.75">
      <c r="A27" s="25" t="s">
        <v>25</v>
      </c>
      <c r="B27" s="4" t="s">
        <v>26</v>
      </c>
      <c r="C27" s="5">
        <f>C39+C51+C63+C75+C87+C99</f>
        <v>16938</v>
      </c>
      <c r="D27" s="5">
        <f>D39+D51+D63+D75+D87+D99</f>
        <v>16933.68</v>
      </c>
      <c r="E27" s="29">
        <f t="shared" si="0"/>
        <v>0.9997449521785335</v>
      </c>
    </row>
    <row r="28" spans="1:5" ht="15.75">
      <c r="A28" s="26"/>
      <c r="B28" s="7" t="s">
        <v>66</v>
      </c>
      <c r="C28" s="8">
        <f>C29+C30+C31+C32+C34+C33+C36+C35+C37+C38+C39</f>
        <v>1436571.1600000001</v>
      </c>
      <c r="D28" s="12">
        <f>D29+D30+D31+D32+D34+D33+D36+D35+D37+D38+D39</f>
        <v>1310362.63</v>
      </c>
      <c r="E28" s="29">
        <f t="shared" si="0"/>
        <v>0.91214599491194</v>
      </c>
    </row>
    <row r="29" spans="1:5" ht="15.75">
      <c r="A29" s="25">
        <v>2111</v>
      </c>
      <c r="B29" s="4" t="s">
        <v>8</v>
      </c>
      <c r="C29" s="5">
        <v>681335</v>
      </c>
      <c r="D29" s="13">
        <v>660112.06</v>
      </c>
      <c r="E29" s="29">
        <f t="shared" si="0"/>
        <v>0.9688509470378008</v>
      </c>
    </row>
    <row r="30" spans="1:5" ht="15.75">
      <c r="A30" s="25">
        <v>2120</v>
      </c>
      <c r="B30" s="4" t="s">
        <v>10</v>
      </c>
      <c r="C30" s="5">
        <v>279650</v>
      </c>
      <c r="D30" s="13">
        <v>272386.76</v>
      </c>
      <c r="E30" s="29">
        <f t="shared" si="0"/>
        <v>0.9740273913820848</v>
      </c>
    </row>
    <row r="31" spans="1:5" ht="30">
      <c r="A31" s="25">
        <v>2210</v>
      </c>
      <c r="B31" s="4" t="s">
        <v>12</v>
      </c>
      <c r="C31" s="5">
        <v>2281</v>
      </c>
      <c r="D31" s="13">
        <v>2265.68</v>
      </c>
      <c r="E31" s="29">
        <f t="shared" si="0"/>
        <v>0.9932836475230161</v>
      </c>
    </row>
    <row r="32" spans="1:5" ht="30">
      <c r="A32" s="25">
        <v>2220</v>
      </c>
      <c r="B32" s="4" t="s">
        <v>30</v>
      </c>
      <c r="C32" s="5">
        <v>2000</v>
      </c>
      <c r="D32" s="13">
        <v>1092</v>
      </c>
      <c r="E32" s="29">
        <f t="shared" si="0"/>
        <v>0.546</v>
      </c>
    </row>
    <row r="33" spans="1:5" ht="15.75">
      <c r="A33" s="25">
        <v>2230</v>
      </c>
      <c r="B33" s="4" t="s">
        <v>32</v>
      </c>
      <c r="C33" s="5">
        <v>147864</v>
      </c>
      <c r="D33" s="13">
        <v>138231</v>
      </c>
      <c r="E33" s="29">
        <f t="shared" si="0"/>
        <v>0.9348522967050803</v>
      </c>
    </row>
    <row r="34" spans="1:5" ht="15.75">
      <c r="A34" s="25">
        <v>2240</v>
      </c>
      <c r="B34" s="4" t="s">
        <v>14</v>
      </c>
      <c r="C34" s="5">
        <v>124643.93</v>
      </c>
      <c r="D34" s="13">
        <v>41305.56</v>
      </c>
      <c r="E34" s="29">
        <f t="shared" si="0"/>
        <v>0.3313884599113651</v>
      </c>
    </row>
    <row r="35" spans="1:5" ht="15.75">
      <c r="A35" s="25">
        <v>2250</v>
      </c>
      <c r="B35" s="4" t="s">
        <v>16</v>
      </c>
      <c r="C35" s="5">
        <v>2540</v>
      </c>
      <c r="D35" s="13">
        <v>1795</v>
      </c>
      <c r="E35" s="29">
        <f t="shared" si="0"/>
        <v>0.7066929133858267</v>
      </c>
    </row>
    <row r="36" spans="1:5" ht="30">
      <c r="A36" s="25">
        <v>2272</v>
      </c>
      <c r="B36" s="4" t="s">
        <v>18</v>
      </c>
      <c r="C36" s="5">
        <v>2729.62</v>
      </c>
      <c r="D36" s="13">
        <v>1926.5</v>
      </c>
      <c r="E36" s="29">
        <f t="shared" si="0"/>
        <v>0.7057758955459001</v>
      </c>
    </row>
    <row r="37" spans="1:5" ht="15.75">
      <c r="A37" s="25">
        <v>2273</v>
      </c>
      <c r="B37" s="4" t="s">
        <v>20</v>
      </c>
      <c r="C37" s="5">
        <v>21500</v>
      </c>
      <c r="D37" s="13">
        <v>19220.46</v>
      </c>
      <c r="E37" s="29">
        <f t="shared" si="0"/>
        <v>0.8939748837209301</v>
      </c>
    </row>
    <row r="38" spans="1:5" ht="15.75">
      <c r="A38" s="25">
        <v>2274</v>
      </c>
      <c r="B38" s="4" t="s">
        <v>22</v>
      </c>
      <c r="C38" s="5">
        <v>169308.61</v>
      </c>
      <c r="D38" s="13">
        <v>169308.61</v>
      </c>
      <c r="E38" s="29">
        <f t="shared" si="0"/>
        <v>1</v>
      </c>
    </row>
    <row r="39" spans="1:5" ht="15.75">
      <c r="A39" s="25">
        <v>2800</v>
      </c>
      <c r="B39" s="4" t="s">
        <v>26</v>
      </c>
      <c r="C39" s="5">
        <v>2719</v>
      </c>
      <c r="D39" s="13">
        <v>2719</v>
      </c>
      <c r="E39" s="29">
        <f t="shared" si="0"/>
        <v>1</v>
      </c>
    </row>
    <row r="40" spans="1:5" ht="20.25" customHeight="1">
      <c r="A40" s="26"/>
      <c r="B40" s="7" t="s">
        <v>67</v>
      </c>
      <c r="C40" s="8">
        <f>C41+C42+C43+C44+C46+C45+C47+C48+C49+C50+C51</f>
        <v>5225329.85</v>
      </c>
      <c r="D40" s="12">
        <f>D41+D42+D43+D44+D46+D45+D47+D48+D49+D50+D51</f>
        <v>4940339.5</v>
      </c>
      <c r="E40" s="29">
        <f t="shared" si="0"/>
        <v>0.9454598354207248</v>
      </c>
    </row>
    <row r="41" spans="1:5" ht="15.75">
      <c r="A41" s="25">
        <v>2111</v>
      </c>
      <c r="B41" s="4" t="s">
        <v>8</v>
      </c>
      <c r="C41" s="5">
        <v>2571640</v>
      </c>
      <c r="D41" s="13">
        <v>2571303.35</v>
      </c>
      <c r="E41" s="29">
        <f t="shared" si="0"/>
        <v>0.9998690913191582</v>
      </c>
    </row>
    <row r="42" spans="1:5" ht="15.75">
      <c r="A42" s="25">
        <v>2120</v>
      </c>
      <c r="B42" s="4" t="s">
        <v>10</v>
      </c>
      <c r="C42" s="5">
        <v>941304</v>
      </c>
      <c r="D42" s="13">
        <v>940135.47</v>
      </c>
      <c r="E42" s="29">
        <f t="shared" si="0"/>
        <v>0.998758605084011</v>
      </c>
    </row>
    <row r="43" spans="1:5" ht="30">
      <c r="A43" s="25">
        <v>2210</v>
      </c>
      <c r="B43" s="4" t="s">
        <v>12</v>
      </c>
      <c r="C43" s="5">
        <v>16183</v>
      </c>
      <c r="D43" s="13">
        <v>16183</v>
      </c>
      <c r="E43" s="29">
        <f t="shared" si="0"/>
        <v>1</v>
      </c>
    </row>
    <row r="44" spans="1:5" ht="30">
      <c r="A44" s="25">
        <v>2220</v>
      </c>
      <c r="B44" s="4" t="s">
        <v>30</v>
      </c>
      <c r="C44" s="5">
        <v>5000</v>
      </c>
      <c r="D44" s="13">
        <v>4992.23</v>
      </c>
      <c r="E44" s="29">
        <f t="shared" si="0"/>
        <v>0.998446</v>
      </c>
    </row>
    <row r="45" spans="1:5" ht="15.75">
      <c r="A45" s="25">
        <v>2230</v>
      </c>
      <c r="B45" s="4" t="s">
        <v>32</v>
      </c>
      <c r="C45" s="5">
        <v>844307.92</v>
      </c>
      <c r="D45" s="13">
        <v>630819.49</v>
      </c>
      <c r="E45" s="29">
        <f t="shared" si="0"/>
        <v>0.7471438737658649</v>
      </c>
    </row>
    <row r="46" spans="1:5" ht="15.75">
      <c r="A46" s="25">
        <v>2240</v>
      </c>
      <c r="B46" s="4" t="s">
        <v>14</v>
      </c>
      <c r="C46" s="5">
        <v>121643.88</v>
      </c>
      <c r="D46" s="13">
        <v>106399.63</v>
      </c>
      <c r="E46" s="29">
        <f t="shared" si="0"/>
        <v>0.8746813238775349</v>
      </c>
    </row>
    <row r="47" spans="1:5" ht="15.75">
      <c r="A47" s="25">
        <v>2250</v>
      </c>
      <c r="B47" s="4" t="s">
        <v>16</v>
      </c>
      <c r="C47" s="5">
        <v>10000</v>
      </c>
      <c r="D47" s="13">
        <v>1074.25</v>
      </c>
      <c r="E47" s="29">
        <f t="shared" si="0"/>
        <v>0.107425</v>
      </c>
    </row>
    <row r="48" spans="1:5" ht="30">
      <c r="A48" s="25">
        <v>2272</v>
      </c>
      <c r="B48" s="4" t="s">
        <v>18</v>
      </c>
      <c r="C48" s="5">
        <v>39000</v>
      </c>
      <c r="D48" s="13">
        <v>30898.57</v>
      </c>
      <c r="E48" s="29">
        <f t="shared" si="0"/>
        <v>0.7922710256410256</v>
      </c>
    </row>
    <row r="49" spans="1:5" ht="15.75">
      <c r="A49" s="25">
        <v>2273</v>
      </c>
      <c r="B49" s="4" t="s">
        <v>20</v>
      </c>
      <c r="C49" s="5">
        <v>127200</v>
      </c>
      <c r="D49" s="13">
        <v>112177.89</v>
      </c>
      <c r="E49" s="29">
        <f t="shared" si="0"/>
        <v>0.8819016509433962</v>
      </c>
    </row>
    <row r="50" spans="1:5" ht="15.75">
      <c r="A50" s="25">
        <v>2274</v>
      </c>
      <c r="B50" s="4" t="s">
        <v>22</v>
      </c>
      <c r="C50" s="5">
        <v>545234.05</v>
      </c>
      <c r="D50" s="13">
        <v>522538.64</v>
      </c>
      <c r="E50" s="29">
        <f t="shared" si="0"/>
        <v>0.9583749217423233</v>
      </c>
    </row>
    <row r="51" spans="1:5" ht="15.75">
      <c r="A51" s="25">
        <v>2800</v>
      </c>
      <c r="B51" s="4" t="s">
        <v>26</v>
      </c>
      <c r="C51" s="5">
        <v>3817</v>
      </c>
      <c r="D51" s="13">
        <v>3816.98</v>
      </c>
      <c r="E51" s="29">
        <f t="shared" si="0"/>
        <v>0.9999947602829448</v>
      </c>
    </row>
    <row r="52" spans="1:5" s="9" customFormat="1" ht="15.75">
      <c r="A52" s="26"/>
      <c r="B52" s="7" t="s">
        <v>68</v>
      </c>
      <c r="C52" s="8">
        <f>C53+C54+C55+C56+C57+C58+C59+C60+C61+C62+C63</f>
        <v>2836522.96</v>
      </c>
      <c r="D52" s="12">
        <f>D53+D54+D55+D56+D57+D58+D59+D60+D61+D62+D63</f>
        <v>2822869.5</v>
      </c>
      <c r="E52" s="29">
        <f t="shared" si="0"/>
        <v>0.9951865505083026</v>
      </c>
    </row>
    <row r="53" spans="1:5" ht="15.75">
      <c r="A53" s="25">
        <v>2111</v>
      </c>
      <c r="B53" s="4" t="s">
        <v>8</v>
      </c>
      <c r="C53" s="5">
        <v>1538855</v>
      </c>
      <c r="D53" s="13">
        <v>1538855</v>
      </c>
      <c r="E53" s="29">
        <f t="shared" si="0"/>
        <v>1</v>
      </c>
    </row>
    <row r="54" spans="1:5" ht="15.75">
      <c r="A54" s="25">
        <v>2120</v>
      </c>
      <c r="B54" s="4" t="s">
        <v>10</v>
      </c>
      <c r="C54" s="5">
        <v>570612</v>
      </c>
      <c r="D54" s="13">
        <v>570612</v>
      </c>
      <c r="E54" s="29">
        <f t="shared" si="0"/>
        <v>1</v>
      </c>
    </row>
    <row r="55" spans="1:5" ht="30">
      <c r="A55" s="25">
        <v>2210</v>
      </c>
      <c r="B55" s="4" t="s">
        <v>12</v>
      </c>
      <c r="C55" s="5">
        <v>15517</v>
      </c>
      <c r="D55" s="13">
        <v>15516.6</v>
      </c>
      <c r="E55" s="29">
        <f t="shared" si="0"/>
        <v>0.9999742218212283</v>
      </c>
    </row>
    <row r="56" spans="1:5" ht="30">
      <c r="A56" s="25">
        <v>2220</v>
      </c>
      <c r="B56" s="4" t="s">
        <v>30</v>
      </c>
      <c r="C56" s="5">
        <v>3000</v>
      </c>
      <c r="D56" s="13">
        <v>3000</v>
      </c>
      <c r="E56" s="29">
        <f t="shared" si="0"/>
        <v>1</v>
      </c>
    </row>
    <row r="57" spans="1:5" ht="15.75">
      <c r="A57" s="25">
        <v>2230</v>
      </c>
      <c r="B57" s="4" t="s">
        <v>32</v>
      </c>
      <c r="C57" s="5">
        <v>409200</v>
      </c>
      <c r="D57" s="13">
        <v>409200</v>
      </c>
      <c r="E57" s="29">
        <f t="shared" si="0"/>
        <v>1</v>
      </c>
    </row>
    <row r="58" spans="1:5" ht="15.75">
      <c r="A58" s="25">
        <v>2240</v>
      </c>
      <c r="B58" s="4" t="s">
        <v>14</v>
      </c>
      <c r="C58" s="5">
        <v>65355.96</v>
      </c>
      <c r="D58" s="13">
        <v>55355.96</v>
      </c>
      <c r="E58" s="29">
        <f t="shared" si="0"/>
        <v>0.8469917663209292</v>
      </c>
    </row>
    <row r="59" spans="1:5" ht="15.75">
      <c r="A59" s="25">
        <v>2250</v>
      </c>
      <c r="B59" s="4" t="s">
        <v>16</v>
      </c>
      <c r="C59" s="5">
        <v>5000</v>
      </c>
      <c r="D59" s="13">
        <v>1355.4</v>
      </c>
      <c r="E59" s="29">
        <f t="shared" si="0"/>
        <v>0.27108000000000004</v>
      </c>
    </row>
    <row r="60" spans="1:5" ht="30">
      <c r="A60" s="25">
        <v>2272</v>
      </c>
      <c r="B60" s="4" t="s">
        <v>18</v>
      </c>
      <c r="C60" s="5">
        <v>13400</v>
      </c>
      <c r="D60" s="13">
        <v>13400</v>
      </c>
      <c r="E60" s="29">
        <f t="shared" si="0"/>
        <v>1</v>
      </c>
    </row>
    <row r="61" spans="1:5" ht="15.75">
      <c r="A61" s="25">
        <v>2273</v>
      </c>
      <c r="B61" s="4" t="s">
        <v>20</v>
      </c>
      <c r="C61" s="5">
        <v>27400</v>
      </c>
      <c r="D61" s="13">
        <v>27399.61</v>
      </c>
      <c r="E61" s="29">
        <f t="shared" si="0"/>
        <v>0.9999857664233577</v>
      </c>
    </row>
    <row r="62" spans="1:5" ht="15.75">
      <c r="A62" s="25">
        <v>2274</v>
      </c>
      <c r="B62" s="4" t="s">
        <v>22</v>
      </c>
      <c r="C62" s="5">
        <v>186900</v>
      </c>
      <c r="D62" s="13">
        <v>186891.93</v>
      </c>
      <c r="E62" s="29">
        <f t="shared" si="0"/>
        <v>0.9999568218298555</v>
      </c>
    </row>
    <row r="63" spans="1:5" ht="15.75">
      <c r="A63" s="25">
        <v>2800</v>
      </c>
      <c r="B63" s="4" t="s">
        <v>26</v>
      </c>
      <c r="C63" s="5">
        <v>1283</v>
      </c>
      <c r="D63" s="13">
        <v>1283</v>
      </c>
      <c r="E63" s="29">
        <f t="shared" si="0"/>
        <v>1</v>
      </c>
    </row>
    <row r="64" spans="1:5" s="9" customFormat="1" ht="21" customHeight="1">
      <c r="A64" s="26"/>
      <c r="B64" s="7" t="s">
        <v>69</v>
      </c>
      <c r="C64" s="8">
        <f>C65+C66+C67+C68+C69+C70+C71+C72+C73+C74+C75</f>
        <v>2524513.48</v>
      </c>
      <c r="D64" s="12">
        <f>D65+D66+D67+D68+D69+D70+D71+D72+D73+D74+D75</f>
        <v>2458407.0599999996</v>
      </c>
      <c r="E64" s="29">
        <f t="shared" si="0"/>
        <v>0.973814194091766</v>
      </c>
    </row>
    <row r="65" spans="1:5" ht="15.75">
      <c r="A65" s="25">
        <v>2111</v>
      </c>
      <c r="B65" s="4" t="s">
        <v>8</v>
      </c>
      <c r="C65" s="5">
        <v>1174301</v>
      </c>
      <c r="D65" s="13">
        <v>1159101</v>
      </c>
      <c r="E65" s="29">
        <f t="shared" si="0"/>
        <v>0.9870561295613305</v>
      </c>
    </row>
    <row r="66" spans="1:5" ht="15.75">
      <c r="A66" s="25">
        <v>2120</v>
      </c>
      <c r="B66" s="4" t="s">
        <v>10</v>
      </c>
      <c r="C66" s="5">
        <v>430258</v>
      </c>
      <c r="D66" s="13">
        <v>430258</v>
      </c>
      <c r="E66" s="29">
        <f t="shared" si="0"/>
        <v>1</v>
      </c>
    </row>
    <row r="67" spans="1:5" ht="30">
      <c r="A67" s="25">
        <v>2210</v>
      </c>
      <c r="B67" s="4" t="s">
        <v>12</v>
      </c>
      <c r="C67" s="5">
        <v>83045</v>
      </c>
      <c r="D67" s="13">
        <v>83044.82</v>
      </c>
      <c r="E67" s="29">
        <f t="shared" si="0"/>
        <v>0.9999978325004516</v>
      </c>
    </row>
    <row r="68" spans="1:5" ht="30">
      <c r="A68" s="25">
        <v>2220</v>
      </c>
      <c r="B68" s="4" t="s">
        <v>30</v>
      </c>
      <c r="C68" s="5">
        <v>3000</v>
      </c>
      <c r="D68" s="13">
        <v>3000</v>
      </c>
      <c r="E68" s="29">
        <f t="shared" si="0"/>
        <v>1</v>
      </c>
    </row>
    <row r="69" spans="1:5" ht="15.75">
      <c r="A69" s="25">
        <v>2230</v>
      </c>
      <c r="B69" s="4" t="s">
        <v>32</v>
      </c>
      <c r="C69" s="5">
        <v>319200</v>
      </c>
      <c r="D69" s="13">
        <v>319200</v>
      </c>
      <c r="E69" s="29">
        <f t="shared" si="0"/>
        <v>1</v>
      </c>
    </row>
    <row r="70" spans="1:5" ht="15.75">
      <c r="A70" s="25">
        <v>2240</v>
      </c>
      <c r="B70" s="4" t="s">
        <v>14</v>
      </c>
      <c r="C70" s="5">
        <v>101860.48</v>
      </c>
      <c r="D70" s="13">
        <v>99150.98</v>
      </c>
      <c r="E70" s="29">
        <f aca="true" t="shared" si="3" ref="E70:E133">D70/C70</f>
        <v>0.9733998897315229</v>
      </c>
    </row>
    <row r="71" spans="1:5" ht="15.75">
      <c r="A71" s="25">
        <v>2250</v>
      </c>
      <c r="B71" s="4" t="s">
        <v>16</v>
      </c>
      <c r="C71" s="5">
        <v>5060</v>
      </c>
      <c r="D71" s="13">
        <v>1624.4</v>
      </c>
      <c r="E71" s="29">
        <f t="shared" si="3"/>
        <v>0.32102766798418975</v>
      </c>
    </row>
    <row r="72" spans="1:5" ht="30">
      <c r="A72" s="25">
        <v>2272</v>
      </c>
      <c r="B72" s="4" t="s">
        <v>18</v>
      </c>
      <c r="C72" s="5">
        <v>15193.7</v>
      </c>
      <c r="D72" s="13">
        <v>12765.31</v>
      </c>
      <c r="E72" s="29">
        <f t="shared" si="3"/>
        <v>0.8401712551912963</v>
      </c>
    </row>
    <row r="73" spans="1:5" ht="15.75">
      <c r="A73" s="25">
        <v>2273</v>
      </c>
      <c r="B73" s="4" t="s">
        <v>20</v>
      </c>
      <c r="C73" s="5">
        <v>37500</v>
      </c>
      <c r="D73" s="13">
        <v>16846.52</v>
      </c>
      <c r="E73" s="29">
        <f t="shared" si="3"/>
        <v>0.44924053333333336</v>
      </c>
    </row>
    <row r="74" spans="1:5" ht="15.75">
      <c r="A74" s="25">
        <v>2274</v>
      </c>
      <c r="B74" s="4" t="s">
        <v>22</v>
      </c>
      <c r="C74" s="5">
        <v>352340.3</v>
      </c>
      <c r="D74" s="13">
        <v>330661.03</v>
      </c>
      <c r="E74" s="29">
        <f t="shared" si="3"/>
        <v>0.9384706489720308</v>
      </c>
    </row>
    <row r="75" spans="1:5" ht="15.75">
      <c r="A75" s="25">
        <v>2800</v>
      </c>
      <c r="B75" s="4" t="s">
        <v>26</v>
      </c>
      <c r="C75" s="5">
        <v>2755</v>
      </c>
      <c r="D75" s="13">
        <v>2755</v>
      </c>
      <c r="E75" s="29">
        <f t="shared" si="3"/>
        <v>1</v>
      </c>
    </row>
    <row r="76" spans="1:5" s="9" customFormat="1" ht="15.75">
      <c r="A76" s="26"/>
      <c r="B76" s="7" t="s">
        <v>70</v>
      </c>
      <c r="C76" s="8">
        <f>C77+C78+C79+C80+C81+C82+C83+C84+C85+C86+C87</f>
        <v>3927984.06</v>
      </c>
      <c r="D76" s="12">
        <f>D77+D78+D79+D80+D81+D82+D83+D84+D85+D86+D87</f>
        <v>3673912.0299999993</v>
      </c>
      <c r="E76" s="29">
        <f t="shared" si="3"/>
        <v>0.9353174488187712</v>
      </c>
    </row>
    <row r="77" spans="1:5" ht="15.75">
      <c r="A77" s="25">
        <v>2111</v>
      </c>
      <c r="B77" s="4" t="s">
        <v>8</v>
      </c>
      <c r="C77" s="5">
        <v>1935995</v>
      </c>
      <c r="D77" s="13">
        <v>1935921.61</v>
      </c>
      <c r="E77" s="29">
        <f t="shared" si="3"/>
        <v>0.9999620918442456</v>
      </c>
    </row>
    <row r="78" spans="1:5" ht="15.75">
      <c r="A78" s="25">
        <v>2120</v>
      </c>
      <c r="B78" s="4" t="s">
        <v>10</v>
      </c>
      <c r="C78" s="5">
        <v>713972</v>
      </c>
      <c r="D78" s="13">
        <v>711343.94</v>
      </c>
      <c r="E78" s="29">
        <f t="shared" si="3"/>
        <v>0.9963190993484338</v>
      </c>
    </row>
    <row r="79" spans="1:5" ht="30">
      <c r="A79" s="25">
        <v>2210</v>
      </c>
      <c r="B79" s="4" t="s">
        <v>12</v>
      </c>
      <c r="C79" s="5">
        <v>106550</v>
      </c>
      <c r="D79" s="13">
        <v>90020</v>
      </c>
      <c r="E79" s="29">
        <f t="shared" si="3"/>
        <v>0.8448615673392773</v>
      </c>
    </row>
    <row r="80" spans="1:5" ht="30">
      <c r="A80" s="25">
        <v>2220</v>
      </c>
      <c r="B80" s="4" t="s">
        <v>30</v>
      </c>
      <c r="C80" s="5">
        <v>5000</v>
      </c>
      <c r="D80" s="13">
        <v>5000</v>
      </c>
      <c r="E80" s="29">
        <f t="shared" si="3"/>
        <v>1</v>
      </c>
    </row>
    <row r="81" spans="1:5" ht="15.75">
      <c r="A81" s="25">
        <v>2230</v>
      </c>
      <c r="B81" s="4" t="s">
        <v>32</v>
      </c>
      <c r="C81" s="5">
        <v>370255.1</v>
      </c>
      <c r="D81" s="13">
        <v>262416.39</v>
      </c>
      <c r="E81" s="29">
        <f t="shared" si="3"/>
        <v>0.7087448356552011</v>
      </c>
    </row>
    <row r="82" spans="1:5" ht="15.75">
      <c r="A82" s="25">
        <v>2240</v>
      </c>
      <c r="B82" s="4" t="s">
        <v>14</v>
      </c>
      <c r="C82" s="5">
        <v>154151.96</v>
      </c>
      <c r="D82" s="13">
        <v>108195.3</v>
      </c>
      <c r="E82" s="29">
        <f t="shared" si="3"/>
        <v>0.7018743063662636</v>
      </c>
    </row>
    <row r="83" spans="1:5" ht="15.75">
      <c r="A83" s="25">
        <v>2250</v>
      </c>
      <c r="B83" s="4" t="s">
        <v>16</v>
      </c>
      <c r="C83" s="5">
        <v>10000</v>
      </c>
      <c r="D83" s="13">
        <v>1506</v>
      </c>
      <c r="E83" s="29">
        <f t="shared" si="3"/>
        <v>0.1506</v>
      </c>
    </row>
    <row r="84" spans="1:5" ht="30">
      <c r="A84" s="25">
        <v>2272</v>
      </c>
      <c r="B84" s="4" t="s">
        <v>18</v>
      </c>
      <c r="C84" s="5">
        <v>40590</v>
      </c>
      <c r="D84" s="13">
        <v>35384.63</v>
      </c>
      <c r="E84" s="29">
        <f t="shared" si="3"/>
        <v>0.8717573293914757</v>
      </c>
    </row>
    <row r="85" spans="1:5" ht="15.75">
      <c r="A85" s="25">
        <v>2273</v>
      </c>
      <c r="B85" s="4" t="s">
        <v>20</v>
      </c>
      <c r="C85" s="5">
        <v>63000</v>
      </c>
      <c r="D85" s="13">
        <v>50425.15</v>
      </c>
      <c r="E85" s="29">
        <f t="shared" si="3"/>
        <v>0.8003992063492064</v>
      </c>
    </row>
    <row r="86" spans="1:5" ht="15.75">
      <c r="A86" s="25">
        <v>2274</v>
      </c>
      <c r="B86" s="4" t="s">
        <v>22</v>
      </c>
      <c r="C86" s="5">
        <v>525000</v>
      </c>
      <c r="D86" s="13">
        <v>470232.55</v>
      </c>
      <c r="E86" s="29">
        <f t="shared" si="3"/>
        <v>0.8956810476190475</v>
      </c>
    </row>
    <row r="87" spans="1:5" ht="15.75">
      <c r="A87" s="25">
        <v>2800</v>
      </c>
      <c r="B87" s="4" t="s">
        <v>26</v>
      </c>
      <c r="C87" s="5">
        <v>3470</v>
      </c>
      <c r="D87" s="13">
        <v>3466.46</v>
      </c>
      <c r="E87" s="29">
        <f t="shared" si="3"/>
        <v>0.9989798270893372</v>
      </c>
    </row>
    <row r="88" spans="1:5" s="9" customFormat="1" ht="15.75">
      <c r="A88" s="26"/>
      <c r="B88" s="7" t="s">
        <v>71</v>
      </c>
      <c r="C88" s="8">
        <f>C89+C90+C91+C92+C93+C94+C95+C96+C97+C99+C98</f>
        <v>4672244.57</v>
      </c>
      <c r="D88" s="12">
        <f>D89+D90+D91+D92+D93+D94+D95+D96+D97+D99+D98</f>
        <v>4590552.140000001</v>
      </c>
      <c r="E88" s="29">
        <f t="shared" si="3"/>
        <v>0.9825153780423785</v>
      </c>
    </row>
    <row r="89" spans="1:5" ht="15.75">
      <c r="A89" s="25">
        <v>2111</v>
      </c>
      <c r="B89" s="4" t="s">
        <v>8</v>
      </c>
      <c r="C89" s="5">
        <v>2312240</v>
      </c>
      <c r="D89" s="13">
        <v>2312240</v>
      </c>
      <c r="E89" s="29">
        <f t="shared" si="3"/>
        <v>1</v>
      </c>
    </row>
    <row r="90" spans="1:5" ht="15.75">
      <c r="A90" s="25">
        <v>2120</v>
      </c>
      <c r="B90" s="4" t="s">
        <v>10</v>
      </c>
      <c r="C90" s="5">
        <v>851237</v>
      </c>
      <c r="D90" s="13">
        <v>851237</v>
      </c>
      <c r="E90" s="29">
        <f t="shared" si="3"/>
        <v>1</v>
      </c>
    </row>
    <row r="91" spans="1:5" ht="30">
      <c r="A91" s="25">
        <v>2210</v>
      </c>
      <c r="B91" s="4" t="s">
        <v>12</v>
      </c>
      <c r="C91" s="5">
        <v>17106</v>
      </c>
      <c r="D91" s="13">
        <v>17106</v>
      </c>
      <c r="E91" s="29">
        <f t="shared" si="3"/>
        <v>1</v>
      </c>
    </row>
    <row r="92" spans="1:5" ht="30">
      <c r="A92" s="25">
        <v>2220</v>
      </c>
      <c r="B92" s="4" t="s">
        <v>30</v>
      </c>
      <c r="C92" s="5">
        <v>5000</v>
      </c>
      <c r="D92" s="13">
        <v>5000</v>
      </c>
      <c r="E92" s="29">
        <f t="shared" si="3"/>
        <v>1</v>
      </c>
    </row>
    <row r="93" spans="1:5" ht="15.75">
      <c r="A93" s="25">
        <v>2230</v>
      </c>
      <c r="B93" s="4" t="s">
        <v>32</v>
      </c>
      <c r="C93" s="5">
        <v>632160</v>
      </c>
      <c r="D93" s="13">
        <v>625076.99</v>
      </c>
      <c r="E93" s="29">
        <f t="shared" si="3"/>
        <v>0.9887955422677803</v>
      </c>
    </row>
    <row r="94" spans="1:5" ht="15.75">
      <c r="A94" s="25">
        <v>2240</v>
      </c>
      <c r="B94" s="4" t="s">
        <v>14</v>
      </c>
      <c r="C94" s="5">
        <v>94958.5</v>
      </c>
      <c r="D94" s="13">
        <v>91657.97</v>
      </c>
      <c r="E94" s="29">
        <f t="shared" si="3"/>
        <v>0.9652423953621846</v>
      </c>
    </row>
    <row r="95" spans="1:5" ht="15.75">
      <c r="A95" s="25">
        <v>2250</v>
      </c>
      <c r="B95" s="4" t="s">
        <v>16</v>
      </c>
      <c r="C95" s="5">
        <v>10000</v>
      </c>
      <c r="D95" s="13">
        <v>757.7</v>
      </c>
      <c r="E95" s="29">
        <f t="shared" si="3"/>
        <v>0.07577</v>
      </c>
    </row>
    <row r="96" spans="1:5" ht="30">
      <c r="A96" s="25">
        <v>2272</v>
      </c>
      <c r="B96" s="4" t="s">
        <v>18</v>
      </c>
      <c r="C96" s="5">
        <v>20000</v>
      </c>
      <c r="D96" s="13">
        <v>18377.16</v>
      </c>
      <c r="E96" s="29">
        <f t="shared" si="3"/>
        <v>0.918858</v>
      </c>
    </row>
    <row r="97" spans="1:5" ht="15.75">
      <c r="A97" s="25">
        <v>2273</v>
      </c>
      <c r="B97" s="4" t="s">
        <v>20</v>
      </c>
      <c r="C97" s="5">
        <v>128000</v>
      </c>
      <c r="D97" s="13">
        <v>126000.69</v>
      </c>
      <c r="E97" s="29">
        <f t="shared" si="3"/>
        <v>0.984380390625</v>
      </c>
    </row>
    <row r="98" spans="1:5" ht="15.75">
      <c r="A98" s="25">
        <v>2274</v>
      </c>
      <c r="B98" s="4" t="s">
        <v>22</v>
      </c>
      <c r="C98" s="5">
        <v>598649.07</v>
      </c>
      <c r="D98" s="13">
        <v>540205.39</v>
      </c>
      <c r="E98" s="29">
        <f t="shared" si="3"/>
        <v>0.902374056974648</v>
      </c>
    </row>
    <row r="99" spans="1:5" ht="15.75">
      <c r="A99" s="25">
        <v>2800</v>
      </c>
      <c r="B99" s="4" t="s">
        <v>26</v>
      </c>
      <c r="C99" s="5">
        <v>2894</v>
      </c>
      <c r="D99" s="13">
        <v>2893.24</v>
      </c>
      <c r="E99" s="29">
        <f t="shared" si="3"/>
        <v>0.9997373876986868</v>
      </c>
    </row>
    <row r="100" spans="1:5" s="9" customFormat="1" ht="15.75">
      <c r="A100" s="26"/>
      <c r="B100" s="7" t="s">
        <v>72</v>
      </c>
      <c r="C100" s="8">
        <f>C101++C102+C103+C104+C105+C106+C107+C108+C109+C110</f>
        <v>2385745.46</v>
      </c>
      <c r="D100" s="12">
        <f>D101++D102+D103+D104+D105+D106+D107+D108+D109+D110</f>
        <v>2152954.11</v>
      </c>
      <c r="E100" s="29">
        <f t="shared" si="3"/>
        <v>0.9024240624563526</v>
      </c>
    </row>
    <row r="101" spans="1:5" ht="15.75">
      <c r="A101" s="25">
        <v>2111</v>
      </c>
      <c r="B101" s="4" t="s">
        <v>8</v>
      </c>
      <c r="C101" s="5">
        <v>1118490</v>
      </c>
      <c r="D101" s="13">
        <v>1094478.99</v>
      </c>
      <c r="E101" s="29">
        <f t="shared" si="3"/>
        <v>0.978532655633935</v>
      </c>
    </row>
    <row r="102" spans="1:5" ht="15.75">
      <c r="A102" s="25">
        <v>2120</v>
      </c>
      <c r="B102" s="4" t="s">
        <v>10</v>
      </c>
      <c r="C102" s="5">
        <v>402923</v>
      </c>
      <c r="D102" s="13">
        <v>401222.45</v>
      </c>
      <c r="E102" s="29">
        <f t="shared" si="3"/>
        <v>0.995779466548199</v>
      </c>
    </row>
    <row r="103" spans="1:5" ht="30">
      <c r="A103" s="25">
        <v>2210</v>
      </c>
      <c r="B103" s="4" t="s">
        <v>12</v>
      </c>
      <c r="C103" s="5">
        <v>15000</v>
      </c>
      <c r="D103" s="13">
        <v>15000</v>
      </c>
      <c r="E103" s="29">
        <f t="shared" si="3"/>
        <v>1</v>
      </c>
    </row>
    <row r="104" spans="1:5" ht="30">
      <c r="A104" s="25">
        <v>2220</v>
      </c>
      <c r="B104" s="4" t="s">
        <v>30</v>
      </c>
      <c r="C104" s="5">
        <v>5000</v>
      </c>
      <c r="D104" s="13">
        <v>5000</v>
      </c>
      <c r="E104" s="29">
        <f t="shared" si="3"/>
        <v>1</v>
      </c>
    </row>
    <row r="105" spans="1:5" ht="15.75">
      <c r="A105" s="25">
        <v>2230</v>
      </c>
      <c r="B105" s="4" t="s">
        <v>32</v>
      </c>
      <c r="C105" s="5">
        <v>336840</v>
      </c>
      <c r="D105" s="13">
        <v>271402.12</v>
      </c>
      <c r="E105" s="29">
        <f t="shared" si="3"/>
        <v>0.8057300795629972</v>
      </c>
    </row>
    <row r="106" spans="1:5" ht="15.75">
      <c r="A106" s="25">
        <v>2240</v>
      </c>
      <c r="B106" s="4" t="s">
        <v>14</v>
      </c>
      <c r="C106" s="5">
        <v>71692.46</v>
      </c>
      <c r="D106" s="13">
        <v>23854.18</v>
      </c>
      <c r="E106" s="29">
        <f t="shared" si="3"/>
        <v>0.33272927166957306</v>
      </c>
    </row>
    <row r="107" spans="1:5" ht="15.75">
      <c r="A107" s="25">
        <v>2250</v>
      </c>
      <c r="B107" s="4" t="s">
        <v>16</v>
      </c>
      <c r="C107" s="5">
        <v>5000</v>
      </c>
      <c r="D107" s="13"/>
      <c r="E107" s="29">
        <f t="shared" si="3"/>
        <v>0</v>
      </c>
    </row>
    <row r="108" spans="1:5" ht="30">
      <c r="A108" s="25">
        <v>2272</v>
      </c>
      <c r="B108" s="4" t="s">
        <v>18</v>
      </c>
      <c r="C108" s="5">
        <v>8400</v>
      </c>
      <c r="D108" s="13">
        <v>8387.53</v>
      </c>
      <c r="E108" s="29">
        <f t="shared" si="3"/>
        <v>0.9985154761904763</v>
      </c>
    </row>
    <row r="109" spans="1:5" ht="15.75">
      <c r="A109" s="25">
        <v>2273</v>
      </c>
      <c r="B109" s="4" t="s">
        <v>20</v>
      </c>
      <c r="C109" s="5">
        <v>97400</v>
      </c>
      <c r="D109" s="13">
        <v>97041</v>
      </c>
      <c r="E109" s="29">
        <f t="shared" si="3"/>
        <v>0.9963141683778234</v>
      </c>
    </row>
    <row r="110" spans="1:5" ht="15.75">
      <c r="A110" s="25">
        <v>2274</v>
      </c>
      <c r="B110" s="4" t="s">
        <v>22</v>
      </c>
      <c r="C110" s="5">
        <v>325000</v>
      </c>
      <c r="D110" s="13">
        <v>236567.84</v>
      </c>
      <c r="E110" s="29">
        <f t="shared" si="3"/>
        <v>0.7279010461538461</v>
      </c>
    </row>
    <row r="111" spans="1:5" ht="31.5">
      <c r="A111" s="24" t="s">
        <v>33</v>
      </c>
      <c r="B111" s="2" t="s">
        <v>34</v>
      </c>
      <c r="C111" s="3">
        <f>C112</f>
        <v>1160000</v>
      </c>
      <c r="D111" s="3">
        <f>D112</f>
        <v>1138300</v>
      </c>
      <c r="E111" s="29">
        <f t="shared" si="3"/>
        <v>0.9812931034482759</v>
      </c>
    </row>
    <row r="112" spans="1:5" ht="15.75">
      <c r="A112" s="25" t="s">
        <v>23</v>
      </c>
      <c r="B112" s="4" t="s">
        <v>24</v>
      </c>
      <c r="C112" s="5">
        <v>1160000</v>
      </c>
      <c r="D112" s="5">
        <v>1138300</v>
      </c>
      <c r="E112" s="29">
        <f t="shared" si="3"/>
        <v>0.9812931034482759</v>
      </c>
    </row>
    <row r="113" spans="1:5" ht="15.75">
      <c r="A113" s="24" t="s">
        <v>35</v>
      </c>
      <c r="B113" s="2" t="s">
        <v>36</v>
      </c>
      <c r="C113" s="3">
        <f>C114</f>
        <v>20000</v>
      </c>
      <c r="D113" s="3">
        <f>D114</f>
        <v>20000</v>
      </c>
      <c r="E113" s="29">
        <f t="shared" si="3"/>
        <v>1</v>
      </c>
    </row>
    <row r="114" spans="1:5" ht="15.75">
      <c r="A114" s="25" t="s">
        <v>13</v>
      </c>
      <c r="B114" s="4" t="s">
        <v>14</v>
      </c>
      <c r="C114" s="5">
        <v>20000</v>
      </c>
      <c r="D114" s="5">
        <v>20000</v>
      </c>
      <c r="E114" s="29">
        <f t="shared" si="3"/>
        <v>1</v>
      </c>
    </row>
    <row r="115" spans="1:5" ht="31.5">
      <c r="A115" s="27" t="s">
        <v>37</v>
      </c>
      <c r="B115" s="2" t="s">
        <v>38</v>
      </c>
      <c r="C115" s="3">
        <f>C116</f>
        <v>3526062</v>
      </c>
      <c r="D115" s="3">
        <f>D116</f>
        <v>3524174.21</v>
      </c>
      <c r="E115" s="29">
        <f t="shared" si="3"/>
        <v>0.9994646180356442</v>
      </c>
    </row>
    <row r="116" spans="1:5" ht="30">
      <c r="A116" s="25" t="s">
        <v>39</v>
      </c>
      <c r="B116" s="4" t="s">
        <v>40</v>
      </c>
      <c r="C116" s="5">
        <v>3526062</v>
      </c>
      <c r="D116" s="5">
        <f>239247.21+2497231+787696</f>
        <v>3524174.21</v>
      </c>
      <c r="E116" s="29">
        <f t="shared" si="3"/>
        <v>0.9994646180356442</v>
      </c>
    </row>
    <row r="117" spans="1:5" ht="15.75">
      <c r="A117" s="27" t="s">
        <v>41</v>
      </c>
      <c r="B117" s="2" t="s">
        <v>42</v>
      </c>
      <c r="C117" s="3">
        <f>C118+C119</f>
        <v>11358324</v>
      </c>
      <c r="D117" s="3">
        <f>D118+D119</f>
        <v>10246610.3</v>
      </c>
      <c r="E117" s="29">
        <f t="shared" si="3"/>
        <v>0.9021234382819157</v>
      </c>
    </row>
    <row r="118" spans="1:5" ht="15.75">
      <c r="A118" s="25" t="s">
        <v>19</v>
      </c>
      <c r="B118" s="4" t="s">
        <v>20</v>
      </c>
      <c r="C118" s="5">
        <v>1700000</v>
      </c>
      <c r="D118" s="5">
        <v>1136911.12</v>
      </c>
      <c r="E118" s="29">
        <f t="shared" si="3"/>
        <v>0.6687712470588236</v>
      </c>
    </row>
    <row r="119" spans="1:5" ht="30">
      <c r="A119" s="25" t="s">
        <v>39</v>
      </c>
      <c r="B119" s="4" t="s">
        <v>40</v>
      </c>
      <c r="C119" s="5">
        <v>9658324</v>
      </c>
      <c r="D119" s="5">
        <v>9109699.18</v>
      </c>
      <c r="E119" s="29">
        <f t="shared" si="3"/>
        <v>0.9431966850563307</v>
      </c>
    </row>
    <row r="120" spans="1:5" ht="31.5">
      <c r="A120" s="27" t="s">
        <v>43</v>
      </c>
      <c r="B120" s="2" t="s">
        <v>44</v>
      </c>
      <c r="C120" s="3">
        <f>C121+C122+C123+C124+C125+C126+C127+C128+C129</f>
        <v>1236002</v>
      </c>
      <c r="D120" s="3">
        <f>D121+D122+D123+D124+D125+D126+D127+D128+D129</f>
        <v>1183858.17</v>
      </c>
      <c r="E120" s="29">
        <f t="shared" si="3"/>
        <v>0.9578125035396382</v>
      </c>
    </row>
    <row r="121" spans="1:5" ht="15.75">
      <c r="A121" s="25" t="s">
        <v>7</v>
      </c>
      <c r="B121" s="4" t="s">
        <v>8</v>
      </c>
      <c r="C121" s="5">
        <v>721401</v>
      </c>
      <c r="D121" s="5">
        <v>720016.17</v>
      </c>
      <c r="E121" s="29">
        <f t="shared" si="3"/>
        <v>0.9980803602989184</v>
      </c>
    </row>
    <row r="122" spans="1:5" ht="15.75">
      <c r="A122" s="25" t="s">
        <v>9</v>
      </c>
      <c r="B122" s="4" t="s">
        <v>10</v>
      </c>
      <c r="C122" s="5">
        <v>308401</v>
      </c>
      <c r="D122" s="5">
        <v>259176.64</v>
      </c>
      <c r="E122" s="29">
        <f t="shared" si="3"/>
        <v>0.8403884552903526</v>
      </c>
    </row>
    <row r="123" spans="1:5" ht="30">
      <c r="A123" s="25" t="s">
        <v>11</v>
      </c>
      <c r="B123" s="4" t="s">
        <v>12</v>
      </c>
      <c r="C123" s="5">
        <v>66400</v>
      </c>
      <c r="D123" s="5">
        <v>66387</v>
      </c>
      <c r="E123" s="29">
        <f t="shared" si="3"/>
        <v>0.9998042168674699</v>
      </c>
    </row>
    <row r="124" spans="1:5" ht="15.75">
      <c r="A124" s="25" t="s">
        <v>13</v>
      </c>
      <c r="B124" s="4" t="s">
        <v>14</v>
      </c>
      <c r="C124" s="5">
        <v>8500</v>
      </c>
      <c r="D124" s="5">
        <v>7816.94</v>
      </c>
      <c r="E124" s="29">
        <f t="shared" si="3"/>
        <v>0.9196399999999999</v>
      </c>
    </row>
    <row r="125" spans="1:5" ht="15.75">
      <c r="A125" s="25" t="s">
        <v>15</v>
      </c>
      <c r="B125" s="4" t="s">
        <v>16</v>
      </c>
      <c r="C125" s="5">
        <v>0</v>
      </c>
      <c r="D125" s="5"/>
      <c r="E125" s="29"/>
    </row>
    <row r="126" spans="1:5" ht="30">
      <c r="A126" s="25" t="s">
        <v>17</v>
      </c>
      <c r="B126" s="4" t="s">
        <v>18</v>
      </c>
      <c r="C126" s="5">
        <v>2300</v>
      </c>
      <c r="D126" s="5">
        <v>1950.24</v>
      </c>
      <c r="E126" s="29">
        <f t="shared" si="3"/>
        <v>0.8479304347826087</v>
      </c>
    </row>
    <row r="127" spans="1:5" ht="15.75">
      <c r="A127" s="25" t="s">
        <v>19</v>
      </c>
      <c r="B127" s="4" t="s">
        <v>20</v>
      </c>
      <c r="C127" s="5">
        <v>0</v>
      </c>
      <c r="D127" s="5"/>
      <c r="E127" s="29"/>
    </row>
    <row r="128" spans="1:5" ht="15.75">
      <c r="A128" s="25" t="s">
        <v>45</v>
      </c>
      <c r="B128" s="4" t="s">
        <v>46</v>
      </c>
      <c r="C128" s="5">
        <v>128000</v>
      </c>
      <c r="D128" s="5">
        <v>127539.18</v>
      </c>
      <c r="E128" s="29">
        <f t="shared" si="3"/>
        <v>0.9963998437499999</v>
      </c>
    </row>
    <row r="129" spans="1:5" ht="15.75">
      <c r="A129" s="25" t="s">
        <v>25</v>
      </c>
      <c r="B129" s="4" t="s">
        <v>26</v>
      </c>
      <c r="C129" s="5">
        <v>1000</v>
      </c>
      <c r="D129" s="5">
        <v>972</v>
      </c>
      <c r="E129" s="29">
        <f t="shared" si="3"/>
        <v>0.972</v>
      </c>
    </row>
    <row r="130" spans="1:5" ht="31.5">
      <c r="A130" s="27" t="s">
        <v>47</v>
      </c>
      <c r="B130" s="2" t="s">
        <v>48</v>
      </c>
      <c r="C130" s="3">
        <f>C131+C132+C133</f>
        <v>362000</v>
      </c>
      <c r="D130" s="3">
        <f>D131+D132+D133</f>
        <v>361960</v>
      </c>
      <c r="E130" s="29">
        <f t="shared" si="3"/>
        <v>0.9998895027624309</v>
      </c>
    </row>
    <row r="131" spans="1:5" ht="30">
      <c r="A131" s="25" t="s">
        <v>11</v>
      </c>
      <c r="B131" s="4" t="s">
        <v>12</v>
      </c>
      <c r="C131" s="5">
        <v>12000</v>
      </c>
      <c r="D131" s="5">
        <v>12000</v>
      </c>
      <c r="E131" s="29">
        <f t="shared" si="3"/>
        <v>1</v>
      </c>
    </row>
    <row r="132" spans="1:5" ht="15.75">
      <c r="A132" s="25" t="s">
        <v>13</v>
      </c>
      <c r="B132" s="4" t="s">
        <v>14</v>
      </c>
      <c r="C132" s="5">
        <v>70000</v>
      </c>
      <c r="D132" s="5">
        <v>69960</v>
      </c>
      <c r="E132" s="29">
        <f t="shared" si="3"/>
        <v>0.9994285714285714</v>
      </c>
    </row>
    <row r="133" spans="1:5" ht="45">
      <c r="A133" s="25" t="s">
        <v>49</v>
      </c>
      <c r="B133" s="4" t="s">
        <v>50</v>
      </c>
      <c r="C133" s="5">
        <v>280000</v>
      </c>
      <c r="D133" s="5">
        <v>280000</v>
      </c>
      <c r="E133" s="29">
        <f t="shared" si="3"/>
        <v>1</v>
      </c>
    </row>
    <row r="134" spans="1:5" ht="31.5">
      <c r="A134" s="27" t="s">
        <v>51</v>
      </c>
      <c r="B134" s="2" t="s">
        <v>52</v>
      </c>
      <c r="C134" s="3">
        <f>C135</f>
        <v>490000</v>
      </c>
      <c r="D134" s="3">
        <f>D135</f>
        <v>489929.61</v>
      </c>
      <c r="E134" s="29">
        <f aca="true" t="shared" si="4" ref="E134:E150">D134/C134</f>
        <v>0.9998563469387755</v>
      </c>
    </row>
    <row r="135" spans="1:5" ht="30">
      <c r="A135" s="25" t="s">
        <v>39</v>
      </c>
      <c r="B135" s="4" t="s">
        <v>40</v>
      </c>
      <c r="C135" s="5">
        <v>490000</v>
      </c>
      <c r="D135" s="5">
        <v>489929.61</v>
      </c>
      <c r="E135" s="29">
        <f t="shared" si="4"/>
        <v>0.9998563469387755</v>
      </c>
    </row>
    <row r="136" spans="1:5" ht="31.5">
      <c r="A136" s="27" t="s">
        <v>53</v>
      </c>
      <c r="B136" s="2" t="s">
        <v>54</v>
      </c>
      <c r="C136" s="3">
        <f>C137</f>
        <v>63000</v>
      </c>
      <c r="D136" s="3">
        <f>D137</f>
        <v>32000</v>
      </c>
      <c r="E136" s="29">
        <f t="shared" si="4"/>
        <v>0.5079365079365079</v>
      </c>
    </row>
    <row r="137" spans="1:5" ht="45">
      <c r="A137" s="25" t="s">
        <v>49</v>
      </c>
      <c r="B137" s="4" t="s">
        <v>50</v>
      </c>
      <c r="C137" s="5">
        <v>63000</v>
      </c>
      <c r="D137" s="5">
        <v>32000</v>
      </c>
      <c r="E137" s="29">
        <f t="shared" si="4"/>
        <v>0.5079365079365079</v>
      </c>
    </row>
    <row r="138" spans="1:5" ht="15.75">
      <c r="A138" s="27" t="s">
        <v>55</v>
      </c>
      <c r="B138" s="2" t="s">
        <v>36</v>
      </c>
      <c r="C138" s="3">
        <f>C139+C140+C141</f>
        <v>678250</v>
      </c>
      <c r="D138" s="3">
        <f>D139+D140+D141</f>
        <v>523440.03</v>
      </c>
      <c r="E138" s="29">
        <f t="shared" si="4"/>
        <v>0.7717508735716919</v>
      </c>
    </row>
    <row r="139" spans="1:5" ht="30">
      <c r="A139" s="25" t="s">
        <v>11</v>
      </c>
      <c r="B139" s="4" t="s">
        <v>12</v>
      </c>
      <c r="C139" s="5">
        <v>93000</v>
      </c>
      <c r="D139" s="5">
        <v>87547</v>
      </c>
      <c r="E139" s="29">
        <f t="shared" si="4"/>
        <v>0.9413655913978495</v>
      </c>
    </row>
    <row r="140" spans="1:5" ht="45">
      <c r="A140" s="25" t="s">
        <v>49</v>
      </c>
      <c r="B140" s="4" t="s">
        <v>50</v>
      </c>
      <c r="C140" s="5">
        <v>0</v>
      </c>
      <c r="D140" s="5">
        <v>0</v>
      </c>
      <c r="E140" s="29"/>
    </row>
    <row r="141" spans="1:5" ht="30">
      <c r="A141" s="25" t="s">
        <v>39</v>
      </c>
      <c r="B141" s="4" t="s">
        <v>40</v>
      </c>
      <c r="C141" s="5">
        <v>585250</v>
      </c>
      <c r="D141" s="5">
        <v>435893.03</v>
      </c>
      <c r="E141" s="29">
        <f t="shared" si="4"/>
        <v>0.7447980008543358</v>
      </c>
    </row>
    <row r="142" spans="1:5" ht="47.25">
      <c r="A142" s="27" t="s">
        <v>56</v>
      </c>
      <c r="B142" s="2" t="s">
        <v>57</v>
      </c>
      <c r="C142" s="3">
        <f>C143</f>
        <v>126197</v>
      </c>
      <c r="D142" s="3">
        <f>D143</f>
        <v>126197</v>
      </c>
      <c r="E142" s="29">
        <f t="shared" si="4"/>
        <v>1</v>
      </c>
    </row>
    <row r="143" spans="1:5" ht="45">
      <c r="A143" s="25" t="s">
        <v>49</v>
      </c>
      <c r="B143" s="4" t="s">
        <v>50</v>
      </c>
      <c r="C143" s="5">
        <v>126197</v>
      </c>
      <c r="D143" s="5">
        <v>126197</v>
      </c>
      <c r="E143" s="29">
        <f t="shared" si="4"/>
        <v>1</v>
      </c>
    </row>
    <row r="144" spans="1:5" ht="15.75">
      <c r="A144" s="27" t="s">
        <v>58</v>
      </c>
      <c r="B144" s="2" t="s">
        <v>59</v>
      </c>
      <c r="C144" s="3">
        <f>C145</f>
        <v>647919.54</v>
      </c>
      <c r="D144" s="3">
        <f>D145</f>
        <v>595197.54</v>
      </c>
      <c r="E144" s="29">
        <f t="shared" si="4"/>
        <v>0.9186287852963966</v>
      </c>
    </row>
    <row r="145" spans="1:5" ht="30">
      <c r="A145" s="25" t="s">
        <v>60</v>
      </c>
      <c r="B145" s="4" t="s">
        <v>61</v>
      </c>
      <c r="C145" s="5">
        <v>647919.54</v>
      </c>
      <c r="D145" s="5">
        <v>595197.54</v>
      </c>
      <c r="E145" s="29">
        <f t="shared" si="4"/>
        <v>0.9186287852963966</v>
      </c>
    </row>
    <row r="146" spans="1:5" ht="15.75">
      <c r="A146" s="27" t="s">
        <v>62</v>
      </c>
      <c r="B146" s="2" t="s">
        <v>36</v>
      </c>
      <c r="C146" s="3">
        <f>C147+C148+C149</f>
        <v>839900</v>
      </c>
      <c r="D146" s="3">
        <f>D147+D148+D149</f>
        <v>758174.63</v>
      </c>
      <c r="E146" s="29">
        <f t="shared" si="4"/>
        <v>0.9026963090844148</v>
      </c>
    </row>
    <row r="147" spans="1:5" ht="30">
      <c r="A147" s="25" t="s">
        <v>11</v>
      </c>
      <c r="B147" s="4" t="s">
        <v>12</v>
      </c>
      <c r="C147" s="5">
        <v>35800</v>
      </c>
      <c r="D147" s="5">
        <v>30300</v>
      </c>
      <c r="E147" s="29">
        <f t="shared" si="4"/>
        <v>0.8463687150837989</v>
      </c>
    </row>
    <row r="148" spans="1:5" ht="15.75">
      <c r="A148" s="25" t="s">
        <v>13</v>
      </c>
      <c r="B148" s="4" t="s">
        <v>14</v>
      </c>
      <c r="C148" s="5">
        <v>154100</v>
      </c>
      <c r="D148" s="5">
        <v>95484.63</v>
      </c>
      <c r="E148" s="29">
        <f t="shared" si="4"/>
        <v>0.6196277092796886</v>
      </c>
    </row>
    <row r="149" spans="1:5" ht="30.75" thickBot="1">
      <c r="A149" s="28" t="s">
        <v>39</v>
      </c>
      <c r="B149" s="14" t="s">
        <v>40</v>
      </c>
      <c r="C149" s="15">
        <v>650000</v>
      </c>
      <c r="D149" s="15">
        <v>632390</v>
      </c>
      <c r="E149" s="31">
        <f t="shared" si="4"/>
        <v>0.9729076923076924</v>
      </c>
    </row>
    <row r="150" spans="1:5" ht="16.5" thickBot="1">
      <c r="A150" s="17" t="s">
        <v>63</v>
      </c>
      <c r="B150" s="18" t="s">
        <v>64</v>
      </c>
      <c r="C150" s="19">
        <f>C5+C16+C111+C113+C115+C117+C120+C130+C134+C136+C138+C144+C142+D153+C146</f>
        <v>50767846.08</v>
      </c>
      <c r="D150" s="30">
        <f>D5+D16+D111+D113+D115+D117+D120+D130+D134+D136+D138+D144+D142+E153+D146</f>
        <v>47391897.49</v>
      </c>
      <c r="E150" s="32">
        <f t="shared" si="4"/>
        <v>0.9335022292519526</v>
      </c>
    </row>
    <row r="151" spans="1:5" ht="15" customHeight="1">
      <c r="A151" s="6"/>
      <c r="B151" s="16"/>
      <c r="C151" s="10"/>
      <c r="D151" s="6"/>
      <c r="E151" s="10"/>
    </row>
    <row r="152" spans="2:5" ht="15" customHeight="1">
      <c r="B152" s="11" t="s">
        <v>65</v>
      </c>
      <c r="C152" s="11" t="s">
        <v>73</v>
      </c>
      <c r="E152" s="11"/>
    </row>
    <row r="153" ht="213" customHeight="1"/>
    <row r="154" ht="12" customHeight="1">
      <c r="D154" s="1"/>
    </row>
  </sheetData>
  <mergeCells count="2">
    <mergeCell ref="A2:E2"/>
    <mergeCell ref="A3:E3"/>
  </mergeCells>
  <printOptions/>
  <pageMargins left="0.2" right="0.25" top="0.45694444444444443" bottom="0.25" header="0.5" footer="0.5"/>
  <pageSetup fitToHeight="10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4"/>
  <sheetViews>
    <sheetView showGridLines="0" tabSelected="1" view="pageBreakPreview" zoomScale="60" workbookViewId="0" topLeftCell="A135">
      <selection activeCell="A152" sqref="A152:IV152"/>
    </sheetView>
  </sheetViews>
  <sheetFormatPr defaultColWidth="9.00390625" defaultRowHeight="12.75"/>
  <cols>
    <col min="1" max="1" width="9.00390625" style="0" customWidth="1"/>
    <col min="2" max="2" width="47.625" style="0" customWidth="1"/>
    <col min="3" max="3" width="18.875" style="0" customWidth="1"/>
    <col min="4" max="4" width="17.875" style="0" customWidth="1"/>
    <col min="5" max="5" width="12.00390625" style="0" customWidth="1"/>
  </cols>
  <sheetData>
    <row r="1" ht="18" customHeight="1"/>
    <row r="2" spans="1:5" ht="32.25" customHeight="1">
      <c r="A2" s="33" t="s">
        <v>0</v>
      </c>
      <c r="B2" s="33"/>
      <c r="C2" s="33"/>
      <c r="D2" s="33"/>
      <c r="E2" s="33"/>
    </row>
    <row r="3" spans="1:5" ht="24" customHeight="1" thickBot="1">
      <c r="A3" s="34" t="s">
        <v>1</v>
      </c>
      <c r="B3" s="34"/>
      <c r="C3" s="34"/>
      <c r="D3" s="34"/>
      <c r="E3" s="34"/>
    </row>
    <row r="4" spans="1:5" ht="47.25">
      <c r="A4" s="20" t="s">
        <v>2</v>
      </c>
      <c r="B4" s="21" t="s">
        <v>3</v>
      </c>
      <c r="C4" s="22" t="s">
        <v>4</v>
      </c>
      <c r="D4" s="22" t="s">
        <v>75</v>
      </c>
      <c r="E4" s="23" t="s">
        <v>74</v>
      </c>
    </row>
    <row r="5" spans="1:5" ht="15.75">
      <c r="A5" s="24" t="s">
        <v>5</v>
      </c>
      <c r="B5" s="2" t="s">
        <v>6</v>
      </c>
      <c r="C5" s="3">
        <f>C6+C7+C8+C9+C10+C11+C12+C13+C14+C15</f>
        <v>7251280</v>
      </c>
      <c r="D5" s="3">
        <f>D6+D7+D8+D9+D10+D11+D12+D13+D14+D15</f>
        <v>6442659.029999998</v>
      </c>
      <c r="E5" s="29">
        <f aca="true" t="shared" si="0" ref="E5:E36">D5/C5</f>
        <v>0.8884857611345857</v>
      </c>
    </row>
    <row r="6" spans="1:5" ht="15.75">
      <c r="A6" s="25" t="s">
        <v>7</v>
      </c>
      <c r="B6" s="4" t="s">
        <v>8</v>
      </c>
      <c r="C6" s="5">
        <v>4086000</v>
      </c>
      <c r="D6" s="5">
        <v>3852198.48</v>
      </c>
      <c r="E6" s="29">
        <f t="shared" si="0"/>
        <v>0.9427798531571219</v>
      </c>
    </row>
    <row r="7" spans="1:5" ht="15.75">
      <c r="A7" s="25" t="s">
        <v>9</v>
      </c>
      <c r="B7" s="4" t="s">
        <v>10</v>
      </c>
      <c r="C7" s="5">
        <v>1487780</v>
      </c>
      <c r="D7" s="5">
        <v>1416014.04</v>
      </c>
      <c r="E7" s="29">
        <f t="shared" si="0"/>
        <v>0.9517630563658606</v>
      </c>
    </row>
    <row r="8" spans="1:5" ht="30">
      <c r="A8" s="25" t="s">
        <v>11</v>
      </c>
      <c r="B8" s="4" t="s">
        <v>12</v>
      </c>
      <c r="C8" s="5">
        <v>552000</v>
      </c>
      <c r="D8" s="5">
        <v>538898.92</v>
      </c>
      <c r="E8" s="29">
        <f t="shared" si="0"/>
        <v>0.9762661594202899</v>
      </c>
    </row>
    <row r="9" spans="1:5" ht="15.75">
      <c r="A9" s="25" t="s">
        <v>13</v>
      </c>
      <c r="B9" s="4" t="s">
        <v>14</v>
      </c>
      <c r="C9" s="5">
        <v>320000</v>
      </c>
      <c r="D9" s="5">
        <v>240913.81</v>
      </c>
      <c r="E9" s="29">
        <f t="shared" si="0"/>
        <v>0.75285565625</v>
      </c>
    </row>
    <row r="10" spans="1:5" ht="15.75">
      <c r="A10" s="25" t="s">
        <v>15</v>
      </c>
      <c r="B10" s="4" t="s">
        <v>16</v>
      </c>
      <c r="C10" s="5">
        <v>15000</v>
      </c>
      <c r="D10" s="5">
        <v>1022</v>
      </c>
      <c r="E10" s="29">
        <f t="shared" si="0"/>
        <v>0.06813333333333334</v>
      </c>
    </row>
    <row r="11" spans="1:5" ht="30">
      <c r="A11" s="25" t="s">
        <v>17</v>
      </c>
      <c r="B11" s="4" t="s">
        <v>18</v>
      </c>
      <c r="C11" s="5">
        <v>3000</v>
      </c>
      <c r="D11" s="5">
        <v>2077.6</v>
      </c>
      <c r="E11" s="29">
        <f t="shared" si="0"/>
        <v>0.6925333333333333</v>
      </c>
    </row>
    <row r="12" spans="1:5" ht="15.75">
      <c r="A12" s="25" t="s">
        <v>19</v>
      </c>
      <c r="B12" s="4" t="s">
        <v>20</v>
      </c>
      <c r="C12" s="5">
        <v>400000</v>
      </c>
      <c r="D12" s="5">
        <v>165877.09</v>
      </c>
      <c r="E12" s="29">
        <f t="shared" si="0"/>
        <v>0.414692725</v>
      </c>
    </row>
    <row r="13" spans="1:5" ht="15.75">
      <c r="A13" s="25" t="s">
        <v>21</v>
      </c>
      <c r="B13" s="4" t="s">
        <v>22</v>
      </c>
      <c r="C13" s="5">
        <v>350000</v>
      </c>
      <c r="D13" s="5">
        <v>198821.7</v>
      </c>
      <c r="E13" s="29">
        <f t="shared" si="0"/>
        <v>0.5680620000000001</v>
      </c>
    </row>
    <row r="14" spans="1:5" ht="15.75">
      <c r="A14" s="25" t="s">
        <v>23</v>
      </c>
      <c r="B14" s="4" t="s">
        <v>24</v>
      </c>
      <c r="C14" s="5">
        <v>7500</v>
      </c>
      <c r="D14" s="5">
        <v>3750</v>
      </c>
      <c r="E14" s="29">
        <f t="shared" si="0"/>
        <v>0.5</v>
      </c>
    </row>
    <row r="15" spans="1:5" ht="15.75">
      <c r="A15" s="25" t="s">
        <v>25</v>
      </c>
      <c r="B15" s="4" t="s">
        <v>26</v>
      </c>
      <c r="C15" s="5">
        <v>30000</v>
      </c>
      <c r="D15" s="5">
        <v>23085.39</v>
      </c>
      <c r="E15" s="29">
        <f t="shared" si="0"/>
        <v>0.769513</v>
      </c>
    </row>
    <row r="16" spans="1:5" ht="24.75" customHeight="1">
      <c r="A16" s="24" t="s">
        <v>27</v>
      </c>
      <c r="B16" s="2" t="s">
        <v>28</v>
      </c>
      <c r="C16" s="3">
        <f>C17+C18+C19+C20+C21+C22+C23+C24+C25+C26+C27</f>
        <v>23008911.54</v>
      </c>
      <c r="D16" s="3">
        <f>D17+D18+D19+D20+D21+D22+D23+D24+D25+D26+D27</f>
        <v>21949396.97</v>
      </c>
      <c r="E16" s="29">
        <f t="shared" si="0"/>
        <v>0.9539519908119912</v>
      </c>
    </row>
    <row r="17" spans="1:5" ht="15.75">
      <c r="A17" s="25" t="s">
        <v>7</v>
      </c>
      <c r="B17" s="4" t="s">
        <v>8</v>
      </c>
      <c r="C17" s="5">
        <f aca="true" t="shared" si="1" ref="C17:D19">C29+C41+C53+C65+C77+C89+C101</f>
        <v>11332856</v>
      </c>
      <c r="D17" s="5">
        <f t="shared" si="1"/>
        <v>11272012.01</v>
      </c>
      <c r="E17" s="29">
        <f t="shared" si="0"/>
        <v>0.9946311865252677</v>
      </c>
    </row>
    <row r="18" spans="1:5" ht="15.75">
      <c r="A18" s="25" t="s">
        <v>9</v>
      </c>
      <c r="B18" s="4" t="s">
        <v>10</v>
      </c>
      <c r="C18" s="5">
        <f t="shared" si="1"/>
        <v>4189956</v>
      </c>
      <c r="D18" s="5">
        <f t="shared" si="1"/>
        <v>4177195.62</v>
      </c>
      <c r="E18" s="29">
        <f t="shared" si="0"/>
        <v>0.9969545312647675</v>
      </c>
    </row>
    <row r="19" spans="1:5" ht="30">
      <c r="A19" s="25" t="s">
        <v>11</v>
      </c>
      <c r="B19" s="4" t="s">
        <v>12</v>
      </c>
      <c r="C19" s="5">
        <f t="shared" si="1"/>
        <v>255682</v>
      </c>
      <c r="D19" s="5">
        <f t="shared" si="1"/>
        <v>239136.1</v>
      </c>
      <c r="E19" s="29">
        <f t="shared" si="0"/>
        <v>0.935287192684663</v>
      </c>
    </row>
    <row r="20" spans="1:5" ht="30">
      <c r="A20" s="25" t="s">
        <v>29</v>
      </c>
      <c r="B20" s="4" t="s">
        <v>30</v>
      </c>
      <c r="C20" s="5">
        <f>C32+C44+C56+C68+C80+C104+C92</f>
        <v>28000</v>
      </c>
      <c r="D20" s="5">
        <f>D32+D44+D56+D68+D80+D104+D92</f>
        <v>27084.23</v>
      </c>
      <c r="E20" s="29">
        <f t="shared" si="0"/>
        <v>0.9672939285714286</v>
      </c>
    </row>
    <row r="21" spans="1:5" ht="15.75">
      <c r="A21" s="25" t="s">
        <v>31</v>
      </c>
      <c r="B21" s="4" t="s">
        <v>32</v>
      </c>
      <c r="C21" s="5">
        <f aca="true" t="shared" si="2" ref="C21:D26">C33+C45+C57+C69+C81+C93+C105</f>
        <v>3059827.02</v>
      </c>
      <c r="D21" s="5">
        <f t="shared" si="2"/>
        <v>2656345.99</v>
      </c>
      <c r="E21" s="29">
        <f t="shared" si="0"/>
        <v>0.8681360000540161</v>
      </c>
    </row>
    <row r="22" spans="1:5" ht="15.75">
      <c r="A22" s="25" t="s">
        <v>13</v>
      </c>
      <c r="B22" s="4" t="s">
        <v>14</v>
      </c>
      <c r="C22" s="5">
        <f t="shared" si="2"/>
        <v>734307.1699999999</v>
      </c>
      <c r="D22" s="5">
        <f t="shared" si="2"/>
        <v>525919.5800000001</v>
      </c>
      <c r="E22" s="29">
        <f t="shared" si="0"/>
        <v>0.7162119634484846</v>
      </c>
    </row>
    <row r="23" spans="1:5" ht="15.75">
      <c r="A23" s="25" t="s">
        <v>15</v>
      </c>
      <c r="B23" s="4" t="s">
        <v>16</v>
      </c>
      <c r="C23" s="5">
        <f t="shared" si="2"/>
        <v>47600</v>
      </c>
      <c r="D23" s="5">
        <f t="shared" si="2"/>
        <v>8112.749999999999</v>
      </c>
      <c r="E23" s="29">
        <f t="shared" si="0"/>
        <v>0.1704359243697479</v>
      </c>
    </row>
    <row r="24" spans="1:5" ht="30">
      <c r="A24" s="25" t="s">
        <v>17</v>
      </c>
      <c r="B24" s="4" t="s">
        <v>18</v>
      </c>
      <c r="C24" s="5">
        <f t="shared" si="2"/>
        <v>139313.32</v>
      </c>
      <c r="D24" s="5">
        <f t="shared" si="2"/>
        <v>121139.7</v>
      </c>
      <c r="E24" s="29">
        <f t="shared" si="0"/>
        <v>0.8695485830069946</v>
      </c>
    </row>
    <row r="25" spans="1:5" ht="15.75">
      <c r="A25" s="25" t="s">
        <v>19</v>
      </c>
      <c r="B25" s="4" t="s">
        <v>20</v>
      </c>
      <c r="C25" s="5">
        <f t="shared" si="2"/>
        <v>502000</v>
      </c>
      <c r="D25" s="5">
        <f t="shared" si="2"/>
        <v>449111.32</v>
      </c>
      <c r="E25" s="29">
        <f t="shared" si="0"/>
        <v>0.8946440637450199</v>
      </c>
    </row>
    <row r="26" spans="1:5" ht="15.75">
      <c r="A26" s="25" t="s">
        <v>21</v>
      </c>
      <c r="B26" s="4" t="s">
        <v>22</v>
      </c>
      <c r="C26" s="5">
        <f t="shared" si="2"/>
        <v>2702432.03</v>
      </c>
      <c r="D26" s="5">
        <f t="shared" si="2"/>
        <v>2456405.9899999998</v>
      </c>
      <c r="E26" s="29">
        <f t="shared" si="0"/>
        <v>0.9089612477691067</v>
      </c>
    </row>
    <row r="27" spans="1:5" ht="15.75">
      <c r="A27" s="25" t="s">
        <v>25</v>
      </c>
      <c r="B27" s="4" t="s">
        <v>26</v>
      </c>
      <c r="C27" s="5">
        <f>C39+C51+C63+C75+C87+C99</f>
        <v>16938</v>
      </c>
      <c r="D27" s="5">
        <f>D39+D51+D63+D75+D87+D99</f>
        <v>16933.68</v>
      </c>
      <c r="E27" s="29">
        <f t="shared" si="0"/>
        <v>0.9997449521785335</v>
      </c>
    </row>
    <row r="28" spans="1:5" ht="15.75" hidden="1">
      <c r="A28" s="26"/>
      <c r="B28" s="7" t="s">
        <v>66</v>
      </c>
      <c r="C28" s="8">
        <f>C29+C30+C31+C32+C34+C33+C36+C35+C37+C38+C39</f>
        <v>1436571.1600000001</v>
      </c>
      <c r="D28" s="12">
        <f>D29+D30+D31+D32+D34+D33+D36+D35+D37+D38+D39</f>
        <v>1310362.63</v>
      </c>
      <c r="E28" s="29">
        <f t="shared" si="0"/>
        <v>0.91214599491194</v>
      </c>
    </row>
    <row r="29" spans="1:5" ht="15.75" hidden="1">
      <c r="A29" s="25">
        <v>2111</v>
      </c>
      <c r="B29" s="4" t="s">
        <v>8</v>
      </c>
      <c r="C29" s="5">
        <v>681335</v>
      </c>
      <c r="D29" s="13">
        <v>660112.06</v>
      </c>
      <c r="E29" s="29">
        <f t="shared" si="0"/>
        <v>0.9688509470378008</v>
      </c>
    </row>
    <row r="30" spans="1:5" ht="15.75" hidden="1">
      <c r="A30" s="25">
        <v>2120</v>
      </c>
      <c r="B30" s="4" t="s">
        <v>10</v>
      </c>
      <c r="C30" s="5">
        <v>279650</v>
      </c>
      <c r="D30" s="13">
        <v>272386.76</v>
      </c>
      <c r="E30" s="29">
        <f t="shared" si="0"/>
        <v>0.9740273913820848</v>
      </c>
    </row>
    <row r="31" spans="1:5" ht="30" hidden="1">
      <c r="A31" s="25">
        <v>2210</v>
      </c>
      <c r="B31" s="4" t="s">
        <v>12</v>
      </c>
      <c r="C31" s="5">
        <v>2281</v>
      </c>
      <c r="D31" s="13">
        <v>2265.68</v>
      </c>
      <c r="E31" s="29">
        <f t="shared" si="0"/>
        <v>0.9932836475230161</v>
      </c>
    </row>
    <row r="32" spans="1:5" ht="30" hidden="1">
      <c r="A32" s="25">
        <v>2220</v>
      </c>
      <c r="B32" s="4" t="s">
        <v>30</v>
      </c>
      <c r="C32" s="5">
        <v>2000</v>
      </c>
      <c r="D32" s="13">
        <v>1092</v>
      </c>
      <c r="E32" s="29">
        <f t="shared" si="0"/>
        <v>0.546</v>
      </c>
    </row>
    <row r="33" spans="1:5" ht="15.75" hidden="1">
      <c r="A33" s="25">
        <v>2230</v>
      </c>
      <c r="B33" s="4" t="s">
        <v>32</v>
      </c>
      <c r="C33" s="5">
        <v>147864</v>
      </c>
      <c r="D33" s="13">
        <v>138231</v>
      </c>
      <c r="E33" s="29">
        <f t="shared" si="0"/>
        <v>0.9348522967050803</v>
      </c>
    </row>
    <row r="34" spans="1:5" ht="15.75" hidden="1">
      <c r="A34" s="25">
        <v>2240</v>
      </c>
      <c r="B34" s="4" t="s">
        <v>14</v>
      </c>
      <c r="C34" s="5">
        <v>124643.93</v>
      </c>
      <c r="D34" s="13">
        <v>41305.56</v>
      </c>
      <c r="E34" s="29">
        <f t="shared" si="0"/>
        <v>0.3313884599113651</v>
      </c>
    </row>
    <row r="35" spans="1:5" ht="15.75" hidden="1">
      <c r="A35" s="25">
        <v>2250</v>
      </c>
      <c r="B35" s="4" t="s">
        <v>16</v>
      </c>
      <c r="C35" s="5">
        <v>2540</v>
      </c>
      <c r="D35" s="13">
        <v>1795</v>
      </c>
      <c r="E35" s="29">
        <f t="shared" si="0"/>
        <v>0.7066929133858267</v>
      </c>
    </row>
    <row r="36" spans="1:5" ht="30" hidden="1">
      <c r="A36" s="25">
        <v>2272</v>
      </c>
      <c r="B36" s="4" t="s">
        <v>18</v>
      </c>
      <c r="C36" s="5">
        <v>2729.62</v>
      </c>
      <c r="D36" s="13">
        <v>1926.5</v>
      </c>
      <c r="E36" s="29">
        <f t="shared" si="0"/>
        <v>0.7057758955459001</v>
      </c>
    </row>
    <row r="37" spans="1:5" ht="15.75" hidden="1">
      <c r="A37" s="25">
        <v>2273</v>
      </c>
      <c r="B37" s="4" t="s">
        <v>20</v>
      </c>
      <c r="C37" s="5">
        <v>21500</v>
      </c>
      <c r="D37" s="13">
        <v>19220.46</v>
      </c>
      <c r="E37" s="29">
        <f aca="true" t="shared" si="3" ref="E37:E68">D37/C37</f>
        <v>0.8939748837209301</v>
      </c>
    </row>
    <row r="38" spans="1:5" ht="15.75" hidden="1">
      <c r="A38" s="25">
        <v>2274</v>
      </c>
      <c r="B38" s="4" t="s">
        <v>22</v>
      </c>
      <c r="C38" s="5">
        <v>169308.61</v>
      </c>
      <c r="D38" s="13">
        <v>169308.61</v>
      </c>
      <c r="E38" s="29">
        <f t="shared" si="3"/>
        <v>1</v>
      </c>
    </row>
    <row r="39" spans="1:5" ht="15.75" hidden="1">
      <c r="A39" s="25">
        <v>2800</v>
      </c>
      <c r="B39" s="4" t="s">
        <v>26</v>
      </c>
      <c r="C39" s="5">
        <v>2719</v>
      </c>
      <c r="D39" s="13">
        <v>2719</v>
      </c>
      <c r="E39" s="29">
        <f t="shared" si="3"/>
        <v>1</v>
      </c>
    </row>
    <row r="40" spans="1:5" ht="20.25" customHeight="1" hidden="1">
      <c r="A40" s="26"/>
      <c r="B40" s="7" t="s">
        <v>67</v>
      </c>
      <c r="C40" s="8">
        <f>C41+C42+C43+C44+C46+C45+C47+C48+C49+C50+C51</f>
        <v>5225329.85</v>
      </c>
      <c r="D40" s="12">
        <f>D41+D42+D43+D44+D46+D45+D47+D48+D49+D50+D51</f>
        <v>4940339.5</v>
      </c>
      <c r="E40" s="29">
        <f t="shared" si="3"/>
        <v>0.9454598354207248</v>
      </c>
    </row>
    <row r="41" spans="1:5" ht="15.75" hidden="1">
      <c r="A41" s="25">
        <v>2111</v>
      </c>
      <c r="B41" s="4" t="s">
        <v>8</v>
      </c>
      <c r="C41" s="5">
        <v>2571640</v>
      </c>
      <c r="D41" s="13">
        <v>2571303.35</v>
      </c>
      <c r="E41" s="29">
        <f t="shared" si="3"/>
        <v>0.9998690913191582</v>
      </c>
    </row>
    <row r="42" spans="1:5" ht="15.75" hidden="1">
      <c r="A42" s="25">
        <v>2120</v>
      </c>
      <c r="B42" s="4" t="s">
        <v>10</v>
      </c>
      <c r="C42" s="5">
        <v>941304</v>
      </c>
      <c r="D42" s="13">
        <v>940135.47</v>
      </c>
      <c r="E42" s="29">
        <f t="shared" si="3"/>
        <v>0.998758605084011</v>
      </c>
    </row>
    <row r="43" spans="1:5" ht="30" hidden="1">
      <c r="A43" s="25">
        <v>2210</v>
      </c>
      <c r="B43" s="4" t="s">
        <v>12</v>
      </c>
      <c r="C43" s="5">
        <v>16183</v>
      </c>
      <c r="D43" s="13">
        <v>16183</v>
      </c>
      <c r="E43" s="29">
        <f t="shared" si="3"/>
        <v>1</v>
      </c>
    </row>
    <row r="44" spans="1:5" ht="30" hidden="1">
      <c r="A44" s="25">
        <v>2220</v>
      </c>
      <c r="B44" s="4" t="s">
        <v>30</v>
      </c>
      <c r="C44" s="5">
        <v>5000</v>
      </c>
      <c r="D44" s="13">
        <v>4992.23</v>
      </c>
      <c r="E44" s="29">
        <f t="shared" si="3"/>
        <v>0.998446</v>
      </c>
    </row>
    <row r="45" spans="1:5" ht="15.75" hidden="1">
      <c r="A45" s="25">
        <v>2230</v>
      </c>
      <c r="B45" s="4" t="s">
        <v>32</v>
      </c>
      <c r="C45" s="5">
        <v>844307.92</v>
      </c>
      <c r="D45" s="13">
        <v>630819.49</v>
      </c>
      <c r="E45" s="29">
        <f t="shared" si="3"/>
        <v>0.7471438737658649</v>
      </c>
    </row>
    <row r="46" spans="1:5" ht="15.75" hidden="1">
      <c r="A46" s="25">
        <v>2240</v>
      </c>
      <c r="B46" s="4" t="s">
        <v>14</v>
      </c>
      <c r="C46" s="5">
        <v>121643.88</v>
      </c>
      <c r="D46" s="13">
        <v>106399.63</v>
      </c>
      <c r="E46" s="29">
        <f t="shared" si="3"/>
        <v>0.8746813238775349</v>
      </c>
    </row>
    <row r="47" spans="1:5" ht="15.75" hidden="1">
      <c r="A47" s="25">
        <v>2250</v>
      </c>
      <c r="B47" s="4" t="s">
        <v>16</v>
      </c>
      <c r="C47" s="5">
        <v>10000</v>
      </c>
      <c r="D47" s="13">
        <v>1074.25</v>
      </c>
      <c r="E47" s="29">
        <f t="shared" si="3"/>
        <v>0.107425</v>
      </c>
    </row>
    <row r="48" spans="1:5" ht="30" hidden="1">
      <c r="A48" s="25">
        <v>2272</v>
      </c>
      <c r="B48" s="4" t="s">
        <v>18</v>
      </c>
      <c r="C48" s="5">
        <v>39000</v>
      </c>
      <c r="D48" s="13">
        <v>30898.57</v>
      </c>
      <c r="E48" s="29">
        <f t="shared" si="3"/>
        <v>0.7922710256410256</v>
      </c>
    </row>
    <row r="49" spans="1:5" ht="15.75" hidden="1">
      <c r="A49" s="25">
        <v>2273</v>
      </c>
      <c r="B49" s="4" t="s">
        <v>20</v>
      </c>
      <c r="C49" s="5">
        <v>127200</v>
      </c>
      <c r="D49" s="13">
        <v>112177.89</v>
      </c>
      <c r="E49" s="29">
        <f t="shared" si="3"/>
        <v>0.8819016509433962</v>
      </c>
    </row>
    <row r="50" spans="1:5" ht="15.75" hidden="1">
      <c r="A50" s="25">
        <v>2274</v>
      </c>
      <c r="B50" s="4" t="s">
        <v>22</v>
      </c>
      <c r="C50" s="5">
        <v>545234.05</v>
      </c>
      <c r="D50" s="13">
        <v>522538.64</v>
      </c>
      <c r="E50" s="29">
        <f t="shared" si="3"/>
        <v>0.9583749217423233</v>
      </c>
    </row>
    <row r="51" spans="1:5" ht="15.75" hidden="1">
      <c r="A51" s="25">
        <v>2800</v>
      </c>
      <c r="B51" s="4" t="s">
        <v>26</v>
      </c>
      <c r="C51" s="5">
        <v>3817</v>
      </c>
      <c r="D51" s="13">
        <v>3816.98</v>
      </c>
      <c r="E51" s="29">
        <f t="shared" si="3"/>
        <v>0.9999947602829448</v>
      </c>
    </row>
    <row r="52" spans="1:5" s="9" customFormat="1" ht="15.75" hidden="1">
      <c r="A52" s="26"/>
      <c r="B52" s="7" t="s">
        <v>68</v>
      </c>
      <c r="C52" s="8">
        <f>C53+C54+C55+C56+C57+C58+C59+C60+C61+C62+C63</f>
        <v>2836522.96</v>
      </c>
      <c r="D52" s="12">
        <f>D53+D54+D55+D56+D57+D58+D59+D60+D61+D62+D63</f>
        <v>2822869.5</v>
      </c>
      <c r="E52" s="29">
        <f t="shared" si="3"/>
        <v>0.9951865505083026</v>
      </c>
    </row>
    <row r="53" spans="1:5" ht="15.75" hidden="1">
      <c r="A53" s="25">
        <v>2111</v>
      </c>
      <c r="B53" s="4" t="s">
        <v>8</v>
      </c>
      <c r="C53" s="5">
        <v>1538855</v>
      </c>
      <c r="D53" s="13">
        <v>1538855</v>
      </c>
      <c r="E53" s="29">
        <f t="shared" si="3"/>
        <v>1</v>
      </c>
    </row>
    <row r="54" spans="1:5" ht="15.75" hidden="1">
      <c r="A54" s="25">
        <v>2120</v>
      </c>
      <c r="B54" s="4" t="s">
        <v>10</v>
      </c>
      <c r="C54" s="5">
        <v>570612</v>
      </c>
      <c r="D54" s="13">
        <v>570612</v>
      </c>
      <c r="E54" s="29">
        <f t="shared" si="3"/>
        <v>1</v>
      </c>
    </row>
    <row r="55" spans="1:5" ht="30" hidden="1">
      <c r="A55" s="25">
        <v>2210</v>
      </c>
      <c r="B55" s="4" t="s">
        <v>12</v>
      </c>
      <c r="C55" s="5">
        <v>15517</v>
      </c>
      <c r="D55" s="13">
        <v>15516.6</v>
      </c>
      <c r="E55" s="29">
        <f t="shared" si="3"/>
        <v>0.9999742218212283</v>
      </c>
    </row>
    <row r="56" spans="1:5" ht="30" hidden="1">
      <c r="A56" s="25">
        <v>2220</v>
      </c>
      <c r="B56" s="4" t="s">
        <v>30</v>
      </c>
      <c r="C56" s="5">
        <v>3000</v>
      </c>
      <c r="D56" s="13">
        <v>3000</v>
      </c>
      <c r="E56" s="29">
        <f t="shared" si="3"/>
        <v>1</v>
      </c>
    </row>
    <row r="57" spans="1:5" ht="15.75" hidden="1">
      <c r="A57" s="25">
        <v>2230</v>
      </c>
      <c r="B57" s="4" t="s">
        <v>32</v>
      </c>
      <c r="C57" s="5">
        <v>409200</v>
      </c>
      <c r="D57" s="13">
        <v>409200</v>
      </c>
      <c r="E57" s="29">
        <f t="shared" si="3"/>
        <v>1</v>
      </c>
    </row>
    <row r="58" spans="1:5" ht="15.75" hidden="1">
      <c r="A58" s="25">
        <v>2240</v>
      </c>
      <c r="B58" s="4" t="s">
        <v>14</v>
      </c>
      <c r="C58" s="5">
        <v>65355.96</v>
      </c>
      <c r="D58" s="13">
        <v>55355.96</v>
      </c>
      <c r="E58" s="29">
        <f t="shared" si="3"/>
        <v>0.8469917663209292</v>
      </c>
    </row>
    <row r="59" spans="1:5" ht="15.75" hidden="1">
      <c r="A59" s="25">
        <v>2250</v>
      </c>
      <c r="B59" s="4" t="s">
        <v>16</v>
      </c>
      <c r="C59" s="5">
        <v>5000</v>
      </c>
      <c r="D59" s="13">
        <v>1355.4</v>
      </c>
      <c r="E59" s="29">
        <f t="shared" si="3"/>
        <v>0.27108000000000004</v>
      </c>
    </row>
    <row r="60" spans="1:5" ht="30" hidden="1">
      <c r="A60" s="25">
        <v>2272</v>
      </c>
      <c r="B60" s="4" t="s">
        <v>18</v>
      </c>
      <c r="C60" s="5">
        <v>13400</v>
      </c>
      <c r="D60" s="13">
        <v>13400</v>
      </c>
      <c r="E60" s="29">
        <f t="shared" si="3"/>
        <v>1</v>
      </c>
    </row>
    <row r="61" spans="1:5" ht="15.75" hidden="1">
      <c r="A61" s="25">
        <v>2273</v>
      </c>
      <c r="B61" s="4" t="s">
        <v>20</v>
      </c>
      <c r="C61" s="5">
        <v>27400</v>
      </c>
      <c r="D61" s="13">
        <v>27399.61</v>
      </c>
      <c r="E61" s="29">
        <f t="shared" si="3"/>
        <v>0.9999857664233577</v>
      </c>
    </row>
    <row r="62" spans="1:5" ht="15.75" hidden="1">
      <c r="A62" s="25">
        <v>2274</v>
      </c>
      <c r="B62" s="4" t="s">
        <v>22</v>
      </c>
      <c r="C62" s="5">
        <v>186900</v>
      </c>
      <c r="D62" s="13">
        <v>186891.93</v>
      </c>
      <c r="E62" s="29">
        <f t="shared" si="3"/>
        <v>0.9999568218298555</v>
      </c>
    </row>
    <row r="63" spans="1:5" ht="15.75" hidden="1">
      <c r="A63" s="25">
        <v>2800</v>
      </c>
      <c r="B63" s="4" t="s">
        <v>26</v>
      </c>
      <c r="C63" s="5">
        <v>1283</v>
      </c>
      <c r="D63" s="13">
        <v>1283</v>
      </c>
      <c r="E63" s="29">
        <f t="shared" si="3"/>
        <v>1</v>
      </c>
    </row>
    <row r="64" spans="1:5" s="9" customFormat="1" ht="21" customHeight="1" hidden="1">
      <c r="A64" s="26"/>
      <c r="B64" s="7" t="s">
        <v>69</v>
      </c>
      <c r="C64" s="8">
        <f>C65+C66+C67+C68+C69+C70+C71+C72+C73+C74+C75</f>
        <v>2524513.48</v>
      </c>
      <c r="D64" s="12">
        <f>D65+D66+D67+D68+D69+D70+D71+D72+D73+D74+D75</f>
        <v>2458407.0599999996</v>
      </c>
      <c r="E64" s="29">
        <f t="shared" si="3"/>
        <v>0.973814194091766</v>
      </c>
    </row>
    <row r="65" spans="1:5" ht="15.75" hidden="1">
      <c r="A65" s="25">
        <v>2111</v>
      </c>
      <c r="B65" s="4" t="s">
        <v>8</v>
      </c>
      <c r="C65" s="5">
        <v>1174301</v>
      </c>
      <c r="D65" s="13">
        <v>1159101</v>
      </c>
      <c r="E65" s="29">
        <f t="shared" si="3"/>
        <v>0.9870561295613305</v>
      </c>
    </row>
    <row r="66" spans="1:5" ht="15.75" hidden="1">
      <c r="A66" s="25">
        <v>2120</v>
      </c>
      <c r="B66" s="4" t="s">
        <v>10</v>
      </c>
      <c r="C66" s="5">
        <v>430258</v>
      </c>
      <c r="D66" s="13">
        <v>430258</v>
      </c>
      <c r="E66" s="29">
        <f t="shared" si="3"/>
        <v>1</v>
      </c>
    </row>
    <row r="67" spans="1:5" ht="30" hidden="1">
      <c r="A67" s="25">
        <v>2210</v>
      </c>
      <c r="B67" s="4" t="s">
        <v>12</v>
      </c>
      <c r="C67" s="5">
        <v>83045</v>
      </c>
      <c r="D67" s="13">
        <v>83044.82</v>
      </c>
      <c r="E67" s="29">
        <f t="shared" si="3"/>
        <v>0.9999978325004516</v>
      </c>
    </row>
    <row r="68" spans="1:5" ht="30" hidden="1">
      <c r="A68" s="25">
        <v>2220</v>
      </c>
      <c r="B68" s="4" t="s">
        <v>30</v>
      </c>
      <c r="C68" s="5">
        <v>3000</v>
      </c>
      <c r="D68" s="13">
        <v>3000</v>
      </c>
      <c r="E68" s="29">
        <f t="shared" si="3"/>
        <v>1</v>
      </c>
    </row>
    <row r="69" spans="1:5" ht="15.75" hidden="1">
      <c r="A69" s="25">
        <v>2230</v>
      </c>
      <c r="B69" s="4" t="s">
        <v>32</v>
      </c>
      <c r="C69" s="5">
        <v>319200</v>
      </c>
      <c r="D69" s="13">
        <v>319200</v>
      </c>
      <c r="E69" s="29">
        <f aca="true" t="shared" si="4" ref="E69:E100">D69/C69</f>
        <v>1</v>
      </c>
    </row>
    <row r="70" spans="1:5" ht="15.75" hidden="1">
      <c r="A70" s="25">
        <v>2240</v>
      </c>
      <c r="B70" s="4" t="s">
        <v>14</v>
      </c>
      <c r="C70" s="5">
        <v>101860.48</v>
      </c>
      <c r="D70" s="13">
        <v>99150.98</v>
      </c>
      <c r="E70" s="29">
        <f t="shared" si="4"/>
        <v>0.9733998897315229</v>
      </c>
    </row>
    <row r="71" spans="1:5" ht="15.75" hidden="1">
      <c r="A71" s="25">
        <v>2250</v>
      </c>
      <c r="B71" s="4" t="s">
        <v>16</v>
      </c>
      <c r="C71" s="5">
        <v>5060</v>
      </c>
      <c r="D71" s="13">
        <v>1624.4</v>
      </c>
      <c r="E71" s="29">
        <f t="shared" si="4"/>
        <v>0.32102766798418975</v>
      </c>
    </row>
    <row r="72" spans="1:5" ht="30" hidden="1">
      <c r="A72" s="25">
        <v>2272</v>
      </c>
      <c r="B72" s="4" t="s">
        <v>18</v>
      </c>
      <c r="C72" s="5">
        <v>15193.7</v>
      </c>
      <c r="D72" s="13">
        <v>12765.31</v>
      </c>
      <c r="E72" s="29">
        <f t="shared" si="4"/>
        <v>0.8401712551912963</v>
      </c>
    </row>
    <row r="73" spans="1:5" ht="15.75" hidden="1">
      <c r="A73" s="25">
        <v>2273</v>
      </c>
      <c r="B73" s="4" t="s">
        <v>20</v>
      </c>
      <c r="C73" s="5">
        <v>37500</v>
      </c>
      <c r="D73" s="13">
        <v>16846.52</v>
      </c>
      <c r="E73" s="29">
        <f t="shared" si="4"/>
        <v>0.44924053333333336</v>
      </c>
    </row>
    <row r="74" spans="1:5" ht="15.75" hidden="1">
      <c r="A74" s="25">
        <v>2274</v>
      </c>
      <c r="B74" s="4" t="s">
        <v>22</v>
      </c>
      <c r="C74" s="5">
        <v>352340.3</v>
      </c>
      <c r="D74" s="13">
        <v>330661.03</v>
      </c>
      <c r="E74" s="29">
        <f t="shared" si="4"/>
        <v>0.9384706489720308</v>
      </c>
    </row>
    <row r="75" spans="1:5" ht="15.75" hidden="1">
      <c r="A75" s="25">
        <v>2800</v>
      </c>
      <c r="B75" s="4" t="s">
        <v>26</v>
      </c>
      <c r="C75" s="5">
        <v>2755</v>
      </c>
      <c r="D75" s="13">
        <v>2755</v>
      </c>
      <c r="E75" s="29">
        <f t="shared" si="4"/>
        <v>1</v>
      </c>
    </row>
    <row r="76" spans="1:5" s="9" customFormat="1" ht="15.75" hidden="1">
      <c r="A76" s="26"/>
      <c r="B76" s="7" t="s">
        <v>70</v>
      </c>
      <c r="C76" s="8">
        <f>C77+C78+C79+C80+C81+C82+C83+C84+C85+C86+C87</f>
        <v>3927984.06</v>
      </c>
      <c r="D76" s="12">
        <f>D77+D78+D79+D80+D81+D82+D83+D84+D85+D86+D87</f>
        <v>3673912.0299999993</v>
      </c>
      <c r="E76" s="29">
        <f t="shared" si="4"/>
        <v>0.9353174488187712</v>
      </c>
    </row>
    <row r="77" spans="1:5" ht="15.75" hidden="1">
      <c r="A77" s="25">
        <v>2111</v>
      </c>
      <c r="B77" s="4" t="s">
        <v>8</v>
      </c>
      <c r="C77" s="5">
        <v>1935995</v>
      </c>
      <c r="D77" s="13">
        <v>1935921.61</v>
      </c>
      <c r="E77" s="29">
        <f t="shared" si="4"/>
        <v>0.9999620918442456</v>
      </c>
    </row>
    <row r="78" spans="1:5" ht="15.75" hidden="1">
      <c r="A78" s="25">
        <v>2120</v>
      </c>
      <c r="B78" s="4" t="s">
        <v>10</v>
      </c>
      <c r="C78" s="5">
        <v>713972</v>
      </c>
      <c r="D78" s="13">
        <v>711343.94</v>
      </c>
      <c r="E78" s="29">
        <f t="shared" si="4"/>
        <v>0.9963190993484338</v>
      </c>
    </row>
    <row r="79" spans="1:5" ht="30" hidden="1">
      <c r="A79" s="25">
        <v>2210</v>
      </c>
      <c r="B79" s="4" t="s">
        <v>12</v>
      </c>
      <c r="C79" s="5">
        <v>106550</v>
      </c>
      <c r="D79" s="13">
        <v>90020</v>
      </c>
      <c r="E79" s="29">
        <f t="shared" si="4"/>
        <v>0.8448615673392773</v>
      </c>
    </row>
    <row r="80" spans="1:5" ht="30" hidden="1">
      <c r="A80" s="25">
        <v>2220</v>
      </c>
      <c r="B80" s="4" t="s">
        <v>30</v>
      </c>
      <c r="C80" s="5">
        <v>5000</v>
      </c>
      <c r="D80" s="13">
        <v>5000</v>
      </c>
      <c r="E80" s="29">
        <f t="shared" si="4"/>
        <v>1</v>
      </c>
    </row>
    <row r="81" spans="1:5" ht="15.75" hidden="1">
      <c r="A81" s="25">
        <v>2230</v>
      </c>
      <c r="B81" s="4" t="s">
        <v>32</v>
      </c>
      <c r="C81" s="5">
        <v>370255.1</v>
      </c>
      <c r="D81" s="13">
        <v>262416.39</v>
      </c>
      <c r="E81" s="29">
        <f t="shared" si="4"/>
        <v>0.7087448356552011</v>
      </c>
    </row>
    <row r="82" spans="1:5" ht="15.75" hidden="1">
      <c r="A82" s="25">
        <v>2240</v>
      </c>
      <c r="B82" s="4" t="s">
        <v>14</v>
      </c>
      <c r="C82" s="5">
        <v>154151.96</v>
      </c>
      <c r="D82" s="13">
        <v>108195.3</v>
      </c>
      <c r="E82" s="29">
        <f t="shared" si="4"/>
        <v>0.7018743063662636</v>
      </c>
    </row>
    <row r="83" spans="1:5" ht="15.75" hidden="1">
      <c r="A83" s="25">
        <v>2250</v>
      </c>
      <c r="B83" s="4" t="s">
        <v>16</v>
      </c>
      <c r="C83" s="5">
        <v>10000</v>
      </c>
      <c r="D83" s="13">
        <v>1506</v>
      </c>
      <c r="E83" s="29">
        <f t="shared" si="4"/>
        <v>0.1506</v>
      </c>
    </row>
    <row r="84" spans="1:5" ht="30" hidden="1">
      <c r="A84" s="25">
        <v>2272</v>
      </c>
      <c r="B84" s="4" t="s">
        <v>18</v>
      </c>
      <c r="C84" s="5">
        <v>40590</v>
      </c>
      <c r="D84" s="13">
        <v>35384.63</v>
      </c>
      <c r="E84" s="29">
        <f t="shared" si="4"/>
        <v>0.8717573293914757</v>
      </c>
    </row>
    <row r="85" spans="1:5" ht="15.75" hidden="1">
      <c r="A85" s="25">
        <v>2273</v>
      </c>
      <c r="B85" s="4" t="s">
        <v>20</v>
      </c>
      <c r="C85" s="5">
        <v>63000</v>
      </c>
      <c r="D85" s="13">
        <v>50425.15</v>
      </c>
      <c r="E85" s="29">
        <f t="shared" si="4"/>
        <v>0.8003992063492064</v>
      </c>
    </row>
    <row r="86" spans="1:5" ht="15.75" hidden="1">
      <c r="A86" s="25">
        <v>2274</v>
      </c>
      <c r="B86" s="4" t="s">
        <v>22</v>
      </c>
      <c r="C86" s="5">
        <v>525000</v>
      </c>
      <c r="D86" s="13">
        <v>470232.55</v>
      </c>
      <c r="E86" s="29">
        <f t="shared" si="4"/>
        <v>0.8956810476190475</v>
      </c>
    </row>
    <row r="87" spans="1:5" ht="15.75" hidden="1">
      <c r="A87" s="25">
        <v>2800</v>
      </c>
      <c r="B87" s="4" t="s">
        <v>26</v>
      </c>
      <c r="C87" s="5">
        <v>3470</v>
      </c>
      <c r="D87" s="13">
        <v>3466.46</v>
      </c>
      <c r="E87" s="29">
        <f t="shared" si="4"/>
        <v>0.9989798270893372</v>
      </c>
    </row>
    <row r="88" spans="1:5" s="9" customFormat="1" ht="15.75" hidden="1">
      <c r="A88" s="26"/>
      <c r="B88" s="7" t="s">
        <v>71</v>
      </c>
      <c r="C88" s="8">
        <f>C89+C90+C91+C92+C93+C94+C95+C96+C97+C99+C98</f>
        <v>4672244.57</v>
      </c>
      <c r="D88" s="12">
        <f>D89+D90+D91+D92+D93+D94+D95+D96+D97+D99+D98</f>
        <v>4590552.140000001</v>
      </c>
      <c r="E88" s="29">
        <f t="shared" si="4"/>
        <v>0.9825153780423785</v>
      </c>
    </row>
    <row r="89" spans="1:5" ht="15.75" hidden="1">
      <c r="A89" s="25">
        <v>2111</v>
      </c>
      <c r="B89" s="4" t="s">
        <v>8</v>
      </c>
      <c r="C89" s="5">
        <v>2312240</v>
      </c>
      <c r="D89" s="13">
        <v>2312240</v>
      </c>
      <c r="E89" s="29">
        <f t="shared" si="4"/>
        <v>1</v>
      </c>
    </row>
    <row r="90" spans="1:5" ht="15.75" hidden="1">
      <c r="A90" s="25">
        <v>2120</v>
      </c>
      <c r="B90" s="4" t="s">
        <v>10</v>
      </c>
      <c r="C90" s="5">
        <v>851237</v>
      </c>
      <c r="D90" s="13">
        <v>851237</v>
      </c>
      <c r="E90" s="29">
        <f t="shared" si="4"/>
        <v>1</v>
      </c>
    </row>
    <row r="91" spans="1:5" ht="30" hidden="1">
      <c r="A91" s="25">
        <v>2210</v>
      </c>
      <c r="B91" s="4" t="s">
        <v>12</v>
      </c>
      <c r="C91" s="5">
        <v>17106</v>
      </c>
      <c r="D91" s="13">
        <v>17106</v>
      </c>
      <c r="E91" s="29">
        <f t="shared" si="4"/>
        <v>1</v>
      </c>
    </row>
    <row r="92" spans="1:5" ht="30" hidden="1">
      <c r="A92" s="25">
        <v>2220</v>
      </c>
      <c r="B92" s="4" t="s">
        <v>30</v>
      </c>
      <c r="C92" s="5">
        <v>5000</v>
      </c>
      <c r="D92" s="13">
        <v>5000</v>
      </c>
      <c r="E92" s="29">
        <f t="shared" si="4"/>
        <v>1</v>
      </c>
    </row>
    <row r="93" spans="1:5" ht="15.75" hidden="1">
      <c r="A93" s="25">
        <v>2230</v>
      </c>
      <c r="B93" s="4" t="s">
        <v>32</v>
      </c>
      <c r="C93" s="5">
        <v>632160</v>
      </c>
      <c r="D93" s="13">
        <v>625076.99</v>
      </c>
      <c r="E93" s="29">
        <f t="shared" si="4"/>
        <v>0.9887955422677803</v>
      </c>
    </row>
    <row r="94" spans="1:5" ht="15.75" hidden="1">
      <c r="A94" s="25">
        <v>2240</v>
      </c>
      <c r="B94" s="4" t="s">
        <v>14</v>
      </c>
      <c r="C94" s="5">
        <v>94958.5</v>
      </c>
      <c r="D94" s="13">
        <v>91657.97</v>
      </c>
      <c r="E94" s="29">
        <f t="shared" si="4"/>
        <v>0.9652423953621846</v>
      </c>
    </row>
    <row r="95" spans="1:5" ht="15.75" hidden="1">
      <c r="A95" s="25">
        <v>2250</v>
      </c>
      <c r="B95" s="4" t="s">
        <v>16</v>
      </c>
      <c r="C95" s="5">
        <v>10000</v>
      </c>
      <c r="D95" s="13">
        <v>757.7</v>
      </c>
      <c r="E95" s="29">
        <f t="shared" si="4"/>
        <v>0.07577</v>
      </c>
    </row>
    <row r="96" spans="1:5" ht="30" hidden="1">
      <c r="A96" s="25">
        <v>2272</v>
      </c>
      <c r="B96" s="4" t="s">
        <v>18</v>
      </c>
      <c r="C96" s="5">
        <v>20000</v>
      </c>
      <c r="D96" s="13">
        <v>18377.16</v>
      </c>
      <c r="E96" s="29">
        <f t="shared" si="4"/>
        <v>0.918858</v>
      </c>
    </row>
    <row r="97" spans="1:5" ht="15.75" hidden="1">
      <c r="A97" s="25">
        <v>2273</v>
      </c>
      <c r="B97" s="4" t="s">
        <v>20</v>
      </c>
      <c r="C97" s="5">
        <v>128000</v>
      </c>
      <c r="D97" s="13">
        <v>126000.69</v>
      </c>
      <c r="E97" s="29">
        <f t="shared" si="4"/>
        <v>0.984380390625</v>
      </c>
    </row>
    <row r="98" spans="1:5" ht="15.75" hidden="1">
      <c r="A98" s="25">
        <v>2274</v>
      </c>
      <c r="B98" s="4" t="s">
        <v>22</v>
      </c>
      <c r="C98" s="5">
        <v>598649.07</v>
      </c>
      <c r="D98" s="13">
        <v>540205.39</v>
      </c>
      <c r="E98" s="29">
        <f t="shared" si="4"/>
        <v>0.902374056974648</v>
      </c>
    </row>
    <row r="99" spans="1:5" ht="15.75" hidden="1">
      <c r="A99" s="25">
        <v>2800</v>
      </c>
      <c r="B99" s="4" t="s">
        <v>26</v>
      </c>
      <c r="C99" s="5">
        <v>2894</v>
      </c>
      <c r="D99" s="13">
        <v>2893.24</v>
      </c>
      <c r="E99" s="29">
        <f t="shared" si="4"/>
        <v>0.9997373876986868</v>
      </c>
    </row>
    <row r="100" spans="1:5" s="9" customFormat="1" ht="15.75" hidden="1">
      <c r="A100" s="26"/>
      <c r="B100" s="7" t="s">
        <v>72</v>
      </c>
      <c r="C100" s="8">
        <f>C101++C102+C103+C104+C105+C106+C107+C108+C109+C110</f>
        <v>2385745.46</v>
      </c>
      <c r="D100" s="12">
        <f>D101++D102+D103+D104+D105+D106+D107+D108+D109+D110</f>
        <v>2152954.11</v>
      </c>
      <c r="E100" s="29">
        <f t="shared" si="4"/>
        <v>0.9024240624563526</v>
      </c>
    </row>
    <row r="101" spans="1:5" ht="15.75" hidden="1">
      <c r="A101" s="25">
        <v>2111</v>
      </c>
      <c r="B101" s="4" t="s">
        <v>8</v>
      </c>
      <c r="C101" s="5">
        <v>1118490</v>
      </c>
      <c r="D101" s="13">
        <v>1094478.99</v>
      </c>
      <c r="E101" s="29">
        <f aca="true" t="shared" si="5" ref="E101:E124">D101/C101</f>
        <v>0.978532655633935</v>
      </c>
    </row>
    <row r="102" spans="1:5" ht="15.75" hidden="1">
      <c r="A102" s="25">
        <v>2120</v>
      </c>
      <c r="B102" s="4" t="s">
        <v>10</v>
      </c>
      <c r="C102" s="5">
        <v>402923</v>
      </c>
      <c r="D102" s="13">
        <v>401222.45</v>
      </c>
      <c r="E102" s="29">
        <f t="shared" si="5"/>
        <v>0.995779466548199</v>
      </c>
    </row>
    <row r="103" spans="1:5" ht="30" hidden="1">
      <c r="A103" s="25">
        <v>2210</v>
      </c>
      <c r="B103" s="4" t="s">
        <v>12</v>
      </c>
      <c r="C103" s="5">
        <v>15000</v>
      </c>
      <c r="D103" s="13">
        <v>15000</v>
      </c>
      <c r="E103" s="29">
        <f t="shared" si="5"/>
        <v>1</v>
      </c>
    </row>
    <row r="104" spans="1:5" ht="30" hidden="1">
      <c r="A104" s="25">
        <v>2220</v>
      </c>
      <c r="B104" s="4" t="s">
        <v>30</v>
      </c>
      <c r="C104" s="5">
        <v>5000</v>
      </c>
      <c r="D104" s="13">
        <v>5000</v>
      </c>
      <c r="E104" s="29">
        <f t="shared" si="5"/>
        <v>1</v>
      </c>
    </row>
    <row r="105" spans="1:5" ht="15.75" hidden="1">
      <c r="A105" s="25">
        <v>2230</v>
      </c>
      <c r="B105" s="4" t="s">
        <v>32</v>
      </c>
      <c r="C105" s="5">
        <v>336840</v>
      </c>
      <c r="D105" s="13">
        <v>271402.12</v>
      </c>
      <c r="E105" s="29">
        <f t="shared" si="5"/>
        <v>0.8057300795629972</v>
      </c>
    </row>
    <row r="106" spans="1:5" ht="15.75" hidden="1">
      <c r="A106" s="25">
        <v>2240</v>
      </c>
      <c r="B106" s="4" t="s">
        <v>14</v>
      </c>
      <c r="C106" s="5">
        <v>71692.46</v>
      </c>
      <c r="D106" s="13">
        <v>23854.18</v>
      </c>
      <c r="E106" s="29">
        <f t="shared" si="5"/>
        <v>0.33272927166957306</v>
      </c>
    </row>
    <row r="107" spans="1:5" ht="15.75" hidden="1">
      <c r="A107" s="25">
        <v>2250</v>
      </c>
      <c r="B107" s="4" t="s">
        <v>16</v>
      </c>
      <c r="C107" s="5">
        <v>5000</v>
      </c>
      <c r="D107" s="13"/>
      <c r="E107" s="29">
        <f t="shared" si="5"/>
        <v>0</v>
      </c>
    </row>
    <row r="108" spans="1:5" ht="30" hidden="1">
      <c r="A108" s="25">
        <v>2272</v>
      </c>
      <c r="B108" s="4" t="s">
        <v>18</v>
      </c>
      <c r="C108" s="5">
        <v>8400</v>
      </c>
      <c r="D108" s="13">
        <v>8387.53</v>
      </c>
      <c r="E108" s="29">
        <f t="shared" si="5"/>
        <v>0.9985154761904763</v>
      </c>
    </row>
    <row r="109" spans="1:5" ht="15.75" hidden="1">
      <c r="A109" s="25">
        <v>2273</v>
      </c>
      <c r="B109" s="4" t="s">
        <v>20</v>
      </c>
      <c r="C109" s="5">
        <v>97400</v>
      </c>
      <c r="D109" s="13">
        <v>97041</v>
      </c>
      <c r="E109" s="29">
        <f t="shared" si="5"/>
        <v>0.9963141683778234</v>
      </c>
    </row>
    <row r="110" spans="1:5" ht="15.75" hidden="1">
      <c r="A110" s="25">
        <v>2274</v>
      </c>
      <c r="B110" s="4" t="s">
        <v>22</v>
      </c>
      <c r="C110" s="5">
        <v>325000</v>
      </c>
      <c r="D110" s="13">
        <v>236567.84</v>
      </c>
      <c r="E110" s="29">
        <f t="shared" si="5"/>
        <v>0.7279010461538461</v>
      </c>
    </row>
    <row r="111" spans="1:5" ht="31.5">
      <c r="A111" s="24" t="s">
        <v>33</v>
      </c>
      <c r="B111" s="2" t="s">
        <v>34</v>
      </c>
      <c r="C111" s="3">
        <f>C112</f>
        <v>1160000</v>
      </c>
      <c r="D111" s="3">
        <f>D112</f>
        <v>1138300</v>
      </c>
      <c r="E111" s="29">
        <f t="shared" si="5"/>
        <v>0.9812931034482759</v>
      </c>
    </row>
    <row r="112" spans="1:5" ht="15.75">
      <c r="A112" s="25" t="s">
        <v>23</v>
      </c>
      <c r="B112" s="4" t="s">
        <v>24</v>
      </c>
      <c r="C112" s="5">
        <v>1160000</v>
      </c>
      <c r="D112" s="5">
        <v>1138300</v>
      </c>
      <c r="E112" s="29">
        <f t="shared" si="5"/>
        <v>0.9812931034482759</v>
      </c>
    </row>
    <row r="113" spans="1:5" ht="15.75">
      <c r="A113" s="24" t="s">
        <v>35</v>
      </c>
      <c r="B113" s="2" t="s">
        <v>36</v>
      </c>
      <c r="C113" s="3">
        <f>C114</f>
        <v>20000</v>
      </c>
      <c r="D113" s="3">
        <f>D114</f>
        <v>20000</v>
      </c>
      <c r="E113" s="29">
        <f t="shared" si="5"/>
        <v>1</v>
      </c>
    </row>
    <row r="114" spans="1:5" ht="15.75">
      <c r="A114" s="25" t="s">
        <v>13</v>
      </c>
      <c r="B114" s="4" t="s">
        <v>14</v>
      </c>
      <c r="C114" s="5">
        <v>20000</v>
      </c>
      <c r="D114" s="5">
        <v>20000</v>
      </c>
      <c r="E114" s="29">
        <f t="shared" si="5"/>
        <v>1</v>
      </c>
    </row>
    <row r="115" spans="1:5" ht="31.5">
      <c r="A115" s="27" t="s">
        <v>37</v>
      </c>
      <c r="B115" s="2" t="s">
        <v>38</v>
      </c>
      <c r="C115" s="3">
        <f>C116</f>
        <v>3526062</v>
      </c>
      <c r="D115" s="3">
        <f>D116</f>
        <v>3524174.21</v>
      </c>
      <c r="E115" s="29">
        <f t="shared" si="5"/>
        <v>0.9994646180356442</v>
      </c>
    </row>
    <row r="116" spans="1:5" ht="30">
      <c r="A116" s="25" t="s">
        <v>39</v>
      </c>
      <c r="B116" s="4" t="s">
        <v>40</v>
      </c>
      <c r="C116" s="5">
        <v>3526062</v>
      </c>
      <c r="D116" s="5">
        <f>239247.21+2497231+787696</f>
        <v>3524174.21</v>
      </c>
      <c r="E116" s="29">
        <f t="shared" si="5"/>
        <v>0.9994646180356442</v>
      </c>
    </row>
    <row r="117" spans="1:5" ht="15.75">
      <c r="A117" s="27" t="s">
        <v>41</v>
      </c>
      <c r="B117" s="2" t="s">
        <v>42</v>
      </c>
      <c r="C117" s="3">
        <f>C118+C119</f>
        <v>11358324</v>
      </c>
      <c r="D117" s="3">
        <f>D118+D119</f>
        <v>10246610.3</v>
      </c>
      <c r="E117" s="29">
        <f t="shared" si="5"/>
        <v>0.9021234382819157</v>
      </c>
    </row>
    <row r="118" spans="1:5" ht="15.75">
      <c r="A118" s="25" t="s">
        <v>19</v>
      </c>
      <c r="B118" s="4" t="s">
        <v>20</v>
      </c>
      <c r="C118" s="5">
        <v>1700000</v>
      </c>
      <c r="D118" s="5">
        <v>1136911.12</v>
      </c>
      <c r="E118" s="29">
        <f t="shared" si="5"/>
        <v>0.6687712470588236</v>
      </c>
    </row>
    <row r="119" spans="1:5" ht="30">
      <c r="A119" s="25" t="s">
        <v>39</v>
      </c>
      <c r="B119" s="4" t="s">
        <v>40</v>
      </c>
      <c r="C119" s="5">
        <v>9658324</v>
      </c>
      <c r="D119" s="5">
        <v>9109699.18</v>
      </c>
      <c r="E119" s="29">
        <f t="shared" si="5"/>
        <v>0.9431966850563307</v>
      </c>
    </row>
    <row r="120" spans="1:5" ht="31.5">
      <c r="A120" s="27" t="s">
        <v>43</v>
      </c>
      <c r="B120" s="2" t="s">
        <v>44</v>
      </c>
      <c r="C120" s="3">
        <f>C121+C122+C123+C124+C125+C126+C127+C128+C129</f>
        <v>1236002</v>
      </c>
      <c r="D120" s="3">
        <f>D121+D122+D123+D124+D125+D126+D127+D128+D129</f>
        <v>1183858.17</v>
      </c>
      <c r="E120" s="29">
        <f t="shared" si="5"/>
        <v>0.9578125035396382</v>
      </c>
    </row>
    <row r="121" spans="1:5" ht="15.75">
      <c r="A121" s="25" t="s">
        <v>7</v>
      </c>
      <c r="B121" s="4" t="s">
        <v>8</v>
      </c>
      <c r="C121" s="5">
        <v>721401</v>
      </c>
      <c r="D121" s="5">
        <v>720016.17</v>
      </c>
      <c r="E121" s="29">
        <f t="shared" si="5"/>
        <v>0.9980803602989184</v>
      </c>
    </row>
    <row r="122" spans="1:5" ht="15.75">
      <c r="A122" s="25" t="s">
        <v>9</v>
      </c>
      <c r="B122" s="4" t="s">
        <v>10</v>
      </c>
      <c r="C122" s="5">
        <v>308401</v>
      </c>
      <c r="D122" s="5">
        <v>259176.64</v>
      </c>
      <c r="E122" s="29">
        <f t="shared" si="5"/>
        <v>0.8403884552903526</v>
      </c>
    </row>
    <row r="123" spans="1:5" ht="30">
      <c r="A123" s="25" t="s">
        <v>11</v>
      </c>
      <c r="B123" s="4" t="s">
        <v>12</v>
      </c>
      <c r="C123" s="5">
        <v>66400</v>
      </c>
      <c r="D123" s="5">
        <v>66387</v>
      </c>
      <c r="E123" s="29">
        <f t="shared" si="5"/>
        <v>0.9998042168674699</v>
      </c>
    </row>
    <row r="124" spans="1:5" ht="15.75">
      <c r="A124" s="25" t="s">
        <v>13</v>
      </c>
      <c r="B124" s="4" t="s">
        <v>14</v>
      </c>
      <c r="C124" s="5">
        <v>8500</v>
      </c>
      <c r="D124" s="5">
        <v>7816.94</v>
      </c>
      <c r="E124" s="29">
        <f t="shared" si="5"/>
        <v>0.9196399999999999</v>
      </c>
    </row>
    <row r="125" spans="1:5" ht="15.75">
      <c r="A125" s="25" t="s">
        <v>15</v>
      </c>
      <c r="B125" s="4" t="s">
        <v>16</v>
      </c>
      <c r="C125" s="5">
        <v>0</v>
      </c>
      <c r="D125" s="5"/>
      <c r="E125" s="29"/>
    </row>
    <row r="126" spans="1:5" ht="30">
      <c r="A126" s="25" t="s">
        <v>17</v>
      </c>
      <c r="B126" s="4" t="s">
        <v>18</v>
      </c>
      <c r="C126" s="5">
        <v>2300</v>
      </c>
      <c r="D126" s="5">
        <v>1950.24</v>
      </c>
      <c r="E126" s="29">
        <f>D126/C126</f>
        <v>0.8479304347826087</v>
      </c>
    </row>
    <row r="127" spans="1:5" ht="15.75">
      <c r="A127" s="25" t="s">
        <v>19</v>
      </c>
      <c r="B127" s="4" t="s">
        <v>20</v>
      </c>
      <c r="C127" s="5">
        <v>0</v>
      </c>
      <c r="D127" s="5"/>
      <c r="E127" s="29"/>
    </row>
    <row r="128" spans="1:5" ht="15.75">
      <c r="A128" s="25" t="s">
        <v>45</v>
      </c>
      <c r="B128" s="4" t="s">
        <v>46</v>
      </c>
      <c r="C128" s="5">
        <v>128000</v>
      </c>
      <c r="D128" s="5">
        <v>127539.18</v>
      </c>
      <c r="E128" s="29">
        <f aca="true" t="shared" si="6" ref="E128:E139">D128/C128</f>
        <v>0.9963998437499999</v>
      </c>
    </row>
    <row r="129" spans="1:5" ht="15.75">
      <c r="A129" s="25" t="s">
        <v>25</v>
      </c>
      <c r="B129" s="4" t="s">
        <v>26</v>
      </c>
      <c r="C129" s="5">
        <v>1000</v>
      </c>
      <c r="D129" s="5">
        <v>972</v>
      </c>
      <c r="E129" s="29">
        <f t="shared" si="6"/>
        <v>0.972</v>
      </c>
    </row>
    <row r="130" spans="1:5" ht="31.5">
      <c r="A130" s="27" t="s">
        <v>47</v>
      </c>
      <c r="B130" s="2" t="s">
        <v>48</v>
      </c>
      <c r="C130" s="3">
        <f>C131+C132+C133</f>
        <v>362000</v>
      </c>
      <c r="D130" s="3">
        <f>D131+D132+D133</f>
        <v>361960</v>
      </c>
      <c r="E130" s="29">
        <f t="shared" si="6"/>
        <v>0.9998895027624309</v>
      </c>
    </row>
    <row r="131" spans="1:5" ht="30">
      <c r="A131" s="25" t="s">
        <v>11</v>
      </c>
      <c r="B131" s="4" t="s">
        <v>12</v>
      </c>
      <c r="C131" s="5">
        <v>12000</v>
      </c>
      <c r="D131" s="5">
        <v>12000</v>
      </c>
      <c r="E131" s="29">
        <f t="shared" si="6"/>
        <v>1</v>
      </c>
    </row>
    <row r="132" spans="1:5" ht="15.75">
      <c r="A132" s="25" t="s">
        <v>13</v>
      </c>
      <c r="B132" s="4" t="s">
        <v>14</v>
      </c>
      <c r="C132" s="5">
        <v>70000</v>
      </c>
      <c r="D132" s="5">
        <v>69960</v>
      </c>
      <c r="E132" s="29">
        <f t="shared" si="6"/>
        <v>0.9994285714285714</v>
      </c>
    </row>
    <row r="133" spans="1:5" ht="45">
      <c r="A133" s="25" t="s">
        <v>49</v>
      </c>
      <c r="B133" s="4" t="s">
        <v>50</v>
      </c>
      <c r="C133" s="5">
        <v>280000</v>
      </c>
      <c r="D133" s="5">
        <v>280000</v>
      </c>
      <c r="E133" s="29">
        <f t="shared" si="6"/>
        <v>1</v>
      </c>
    </row>
    <row r="134" spans="1:5" ht="31.5">
      <c r="A134" s="27" t="s">
        <v>51</v>
      </c>
      <c r="B134" s="2" t="s">
        <v>52</v>
      </c>
      <c r="C134" s="3">
        <f>C135</f>
        <v>490000</v>
      </c>
      <c r="D134" s="3">
        <f>D135</f>
        <v>489929.61</v>
      </c>
      <c r="E134" s="29">
        <f t="shared" si="6"/>
        <v>0.9998563469387755</v>
      </c>
    </row>
    <row r="135" spans="1:5" ht="30">
      <c r="A135" s="25" t="s">
        <v>39</v>
      </c>
      <c r="B135" s="4" t="s">
        <v>40</v>
      </c>
      <c r="C135" s="5">
        <v>490000</v>
      </c>
      <c r="D135" s="5">
        <v>489929.61</v>
      </c>
      <c r="E135" s="29">
        <f t="shared" si="6"/>
        <v>0.9998563469387755</v>
      </c>
    </row>
    <row r="136" spans="1:5" ht="31.5">
      <c r="A136" s="27" t="s">
        <v>53</v>
      </c>
      <c r="B136" s="2" t="s">
        <v>54</v>
      </c>
      <c r="C136" s="3">
        <f>C137</f>
        <v>63000</v>
      </c>
      <c r="D136" s="3">
        <f>D137</f>
        <v>32000</v>
      </c>
      <c r="E136" s="29">
        <f t="shared" si="6"/>
        <v>0.5079365079365079</v>
      </c>
    </row>
    <row r="137" spans="1:5" ht="45">
      <c r="A137" s="25" t="s">
        <v>49</v>
      </c>
      <c r="B137" s="4" t="s">
        <v>50</v>
      </c>
      <c r="C137" s="5">
        <v>63000</v>
      </c>
      <c r="D137" s="5">
        <v>32000</v>
      </c>
      <c r="E137" s="29">
        <f t="shared" si="6"/>
        <v>0.5079365079365079</v>
      </c>
    </row>
    <row r="138" spans="1:5" ht="15.75">
      <c r="A138" s="27" t="s">
        <v>55</v>
      </c>
      <c r="B138" s="2" t="s">
        <v>36</v>
      </c>
      <c r="C138" s="3">
        <f>C139+C140+C141</f>
        <v>678250</v>
      </c>
      <c r="D138" s="3">
        <f>D139+D140+D141</f>
        <v>523440.03</v>
      </c>
      <c r="E138" s="29">
        <f t="shared" si="6"/>
        <v>0.7717508735716919</v>
      </c>
    </row>
    <row r="139" spans="1:5" ht="30">
      <c r="A139" s="25" t="s">
        <v>11</v>
      </c>
      <c r="B139" s="4" t="s">
        <v>12</v>
      </c>
      <c r="C139" s="5">
        <v>93000</v>
      </c>
      <c r="D139" s="5">
        <v>87547</v>
      </c>
      <c r="E139" s="29">
        <f t="shared" si="6"/>
        <v>0.9413655913978495</v>
      </c>
    </row>
    <row r="140" spans="1:5" ht="45">
      <c r="A140" s="25" t="s">
        <v>49</v>
      </c>
      <c r="B140" s="4" t="s">
        <v>50</v>
      </c>
      <c r="C140" s="5">
        <v>0</v>
      </c>
      <c r="D140" s="5">
        <v>0</v>
      </c>
      <c r="E140" s="29"/>
    </row>
    <row r="141" spans="1:5" ht="30">
      <c r="A141" s="25" t="s">
        <v>39</v>
      </c>
      <c r="B141" s="4" t="s">
        <v>40</v>
      </c>
      <c r="C141" s="5">
        <v>585250</v>
      </c>
      <c r="D141" s="5">
        <v>435893.03</v>
      </c>
      <c r="E141" s="29">
        <f aca="true" t="shared" si="7" ref="E141:E150">D141/C141</f>
        <v>0.7447980008543358</v>
      </c>
    </row>
    <row r="142" spans="1:5" ht="47.25">
      <c r="A142" s="27" t="s">
        <v>56</v>
      </c>
      <c r="B142" s="2" t="s">
        <v>57</v>
      </c>
      <c r="C142" s="3">
        <f>C143</f>
        <v>126197</v>
      </c>
      <c r="D142" s="3">
        <f>D143</f>
        <v>126197</v>
      </c>
      <c r="E142" s="29">
        <f t="shared" si="7"/>
        <v>1</v>
      </c>
    </row>
    <row r="143" spans="1:5" ht="45">
      <c r="A143" s="25" t="s">
        <v>49</v>
      </c>
      <c r="B143" s="4" t="s">
        <v>50</v>
      </c>
      <c r="C143" s="5">
        <v>126197</v>
      </c>
      <c r="D143" s="5">
        <v>126197</v>
      </c>
      <c r="E143" s="29">
        <f t="shared" si="7"/>
        <v>1</v>
      </c>
    </row>
    <row r="144" spans="1:5" ht="15.75">
      <c r="A144" s="27" t="s">
        <v>58</v>
      </c>
      <c r="B144" s="2" t="s">
        <v>59</v>
      </c>
      <c r="C144" s="3">
        <f>C145</f>
        <v>647919.54</v>
      </c>
      <c r="D144" s="3">
        <f>D145</f>
        <v>595197.54</v>
      </c>
      <c r="E144" s="29">
        <f t="shared" si="7"/>
        <v>0.9186287852963966</v>
      </c>
    </row>
    <row r="145" spans="1:5" ht="30">
      <c r="A145" s="25" t="s">
        <v>60</v>
      </c>
      <c r="B145" s="4" t="s">
        <v>61</v>
      </c>
      <c r="C145" s="5">
        <v>647919.54</v>
      </c>
      <c r="D145" s="5">
        <v>595197.54</v>
      </c>
      <c r="E145" s="29">
        <f t="shared" si="7"/>
        <v>0.9186287852963966</v>
      </c>
    </row>
    <row r="146" spans="1:5" ht="15.75">
      <c r="A146" s="27" t="s">
        <v>62</v>
      </c>
      <c r="B146" s="2" t="s">
        <v>36</v>
      </c>
      <c r="C146" s="3">
        <f>C147+C148+C149</f>
        <v>839900</v>
      </c>
      <c r="D146" s="3">
        <f>D147+D148+D149</f>
        <v>758174.63</v>
      </c>
      <c r="E146" s="29">
        <f t="shared" si="7"/>
        <v>0.9026963090844148</v>
      </c>
    </row>
    <row r="147" spans="1:5" ht="30">
      <c r="A147" s="25" t="s">
        <v>11</v>
      </c>
      <c r="B147" s="4" t="s">
        <v>12</v>
      </c>
      <c r="C147" s="5">
        <v>35800</v>
      </c>
      <c r="D147" s="5">
        <v>30300</v>
      </c>
      <c r="E147" s="29">
        <f t="shared" si="7"/>
        <v>0.8463687150837989</v>
      </c>
    </row>
    <row r="148" spans="1:5" ht="15.75">
      <c r="A148" s="25" t="s">
        <v>13</v>
      </c>
      <c r="B148" s="4" t="s">
        <v>14</v>
      </c>
      <c r="C148" s="5">
        <v>154100</v>
      </c>
      <c r="D148" s="5">
        <v>95484.63</v>
      </c>
      <c r="E148" s="29">
        <f t="shared" si="7"/>
        <v>0.6196277092796886</v>
      </c>
    </row>
    <row r="149" spans="1:5" ht="30.75" thickBot="1">
      <c r="A149" s="28" t="s">
        <v>39</v>
      </c>
      <c r="B149" s="14" t="s">
        <v>40</v>
      </c>
      <c r="C149" s="15">
        <v>650000</v>
      </c>
      <c r="D149" s="15">
        <v>632390</v>
      </c>
      <c r="E149" s="31">
        <f t="shared" si="7"/>
        <v>0.9729076923076924</v>
      </c>
    </row>
    <row r="150" spans="1:5" ht="16.5" thickBot="1">
      <c r="A150" s="17" t="s">
        <v>63</v>
      </c>
      <c r="B150" s="18" t="s">
        <v>64</v>
      </c>
      <c r="C150" s="19">
        <f>C5+C16+C111+C113+C115+C117+C120+C130+C134+C136+C138+C144+C142+D153+C146</f>
        <v>50767846.08</v>
      </c>
      <c r="D150" s="30">
        <f>D5+D16+D111+D113+D115+D117+D120+D130+D134+D136+D138+D144+D142+E153+D146</f>
        <v>47391897.49</v>
      </c>
      <c r="E150" s="32">
        <f t="shared" si="7"/>
        <v>0.9335022292519526</v>
      </c>
    </row>
    <row r="151" spans="1:5" ht="15" customHeight="1">
      <c r="A151" s="6"/>
      <c r="B151" s="16"/>
      <c r="C151" s="10"/>
      <c r="D151" s="6"/>
      <c r="E151" s="10"/>
    </row>
    <row r="152" spans="1:7" ht="15" customHeight="1">
      <c r="A152" t="s">
        <v>76</v>
      </c>
      <c r="B152" s="11"/>
      <c r="C152" s="11"/>
      <c r="E152" s="11"/>
      <c r="G152" t="s">
        <v>77</v>
      </c>
    </row>
    <row r="153" ht="213" customHeight="1"/>
    <row r="154" ht="12" customHeight="1">
      <c r="D154" s="1"/>
    </row>
  </sheetData>
  <mergeCells count="2">
    <mergeCell ref="A2:E2"/>
    <mergeCell ref="A3:E3"/>
  </mergeCells>
  <printOptions/>
  <pageMargins left="0.2" right="0.25" top="0.45694444444444443" bottom="0.25" header="0.5" footer="0.5"/>
  <pageSetup fitToHeight="10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Elite</cp:lastModifiedBy>
  <cp:lastPrinted>2016-08-22T12:30:19Z</cp:lastPrinted>
  <dcterms:created xsi:type="dcterms:W3CDTF">2016-02-08T11:57:26Z</dcterms:created>
  <dcterms:modified xsi:type="dcterms:W3CDTF">2016-08-22T12:30:28Z</dcterms:modified>
  <cp:category/>
  <cp:version/>
  <cp:contentType/>
  <cp:contentStatus/>
</cp:coreProperties>
</file>